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12855" windowHeight="11640" activeTab="0"/>
  </bookViews>
  <sheets>
    <sheet name="Arkusz1" sheetId="1" r:id="rId1"/>
  </sheets>
  <definedNames>
    <definedName name="_xlnm.Print_Area" localSheetId="0">'Arkusz1'!$A$1:$J$157</definedName>
  </definedNames>
  <calcPr fullCalcOnLoad="1"/>
</workbook>
</file>

<file path=xl/sharedStrings.xml><?xml version="1.0" encoding="utf-8"?>
<sst xmlns="http://schemas.openxmlformats.org/spreadsheetml/2006/main" count="203" uniqueCount="131">
  <si>
    <t>Dział</t>
  </si>
  <si>
    <t>Roz</t>
  </si>
  <si>
    <t>dział</t>
  </si>
  <si>
    <t>§</t>
  </si>
  <si>
    <t>Wyszczególnienie</t>
  </si>
  <si>
    <t>ROLNICTWO I ŁOWIECTWO</t>
  </si>
  <si>
    <t>Prace geodezyjno-urządzeniowe na potrzeby rolnictwa</t>
  </si>
  <si>
    <t>Dotacje celowe otrzymane z budżetu państwa  na zadania bieżące z zakresu administracji rządowej</t>
  </si>
  <si>
    <t>LEŚNICTWO</t>
  </si>
  <si>
    <t>Dotacje celowe otrzymane z budżetu państwa na realizację bieżących zadań własnych</t>
  </si>
  <si>
    <t>TRANSPORT  I  ŁĄCZNOŚĆ</t>
  </si>
  <si>
    <t>Drogi publiczne powiatowe</t>
  </si>
  <si>
    <t>Pozostałe odsetki</t>
  </si>
  <si>
    <t>Dotacje otrzymane z funduszy celowych na realizację zadań bieżących jednostek sektora finansów publicznych</t>
  </si>
  <si>
    <t>Wpływy z tytułu pomocy finansowej udzielanej między jst na dofinansowanie własnych zadań bieżących</t>
  </si>
  <si>
    <t>GOSPODARKA MIESZKANIOWA</t>
  </si>
  <si>
    <t>Gospodarka gruntami i nieruchomościami</t>
  </si>
  <si>
    <t>Wpływy z tytułu odpłatnego nabycia praw własności</t>
  </si>
  <si>
    <t>DZIAŁALNOŚĆ USŁUGOWA</t>
  </si>
  <si>
    <t>Prace geodezyjne i kartograficzne  /nie inwestycyjne/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</si>
  <si>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</si>
  <si>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</si>
  <si>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</si>
  <si>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</si>
  <si>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</si>
  <si>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Wpływy  z różnych opłat</t>
  </si>
  <si>
    <t>Wpływy z usług</t>
  </si>
  <si>
    <t>Wpływy z różnych dochodów</t>
  </si>
  <si>
    <t>Komisje poborowe</t>
  </si>
  <si>
    <t>Komendy powiatowe Państwowej Straży Pożarnej</t>
  </si>
  <si>
    <t>Udziały powiatów w  podatkach stanowiących dochód budżetu państwa</t>
  </si>
  <si>
    <t>Podatek dochodowy od osób fizycznych</t>
  </si>
  <si>
    <t>Wpływy z innych opłat stanowiących dochody jst  na podstawie ustaw</t>
  </si>
  <si>
    <t>Wpływy z opłaty komunikacyjnej</t>
  </si>
  <si>
    <t>RÓŻNE ROZLICZENIA</t>
  </si>
  <si>
    <t>Część oświatowa subwencji ogólnej dla jst.</t>
  </si>
  <si>
    <t>Subwencje ogólne z budżetu państwa</t>
  </si>
  <si>
    <t>Część wyrównawcza subwencji ogólnej dla powiatów</t>
  </si>
  <si>
    <t>Różne rozliczenia finansowe</t>
  </si>
  <si>
    <t>OŚWIATA I WYCHOWANIE</t>
  </si>
  <si>
    <t>Szkoły podstawowe specjalne</t>
  </si>
  <si>
    <t>Licea ogólnokształcące</t>
  </si>
  <si>
    <t>Szkoły zawodowe</t>
  </si>
  <si>
    <t>Pozostała działalność</t>
  </si>
  <si>
    <t>OCHRONA  ZDROWIA</t>
  </si>
  <si>
    <t>Składki na ubezpieczenia zdrowotne</t>
  </si>
  <si>
    <t>Placówki opiekuńczo-wychowawcze</t>
  </si>
  <si>
    <t>Wpływy z różnych opłat</t>
  </si>
  <si>
    <t>Ośrodki wsparcia</t>
  </si>
  <si>
    <t>Rodziny zastępcze</t>
  </si>
  <si>
    <t>Zespoły ds. orzekania o stopniu niepełnosprawności</t>
  </si>
  <si>
    <t>Państwowy Fundusz Rehabilitacji Osób Niepełnosprawnych</t>
  </si>
  <si>
    <t>Wpływy z różnych dochodów /2% za obsługę/</t>
  </si>
  <si>
    <t>Powiatowe urzędy pracy</t>
  </si>
  <si>
    <t>Pomoc dla repatriantów</t>
  </si>
  <si>
    <t>EDUKACYJNA OPIEKA WYCHOWAWCZA</t>
  </si>
  <si>
    <t>Specjalne ośrodki szkolno-wychowawcze</t>
  </si>
  <si>
    <t>Pomoc materialna dla uczniów</t>
  </si>
  <si>
    <t>RAZEM DOCHODY</t>
  </si>
  <si>
    <t>O1005</t>
  </si>
  <si>
    <t>O10</t>
  </si>
  <si>
    <t>O20</t>
  </si>
  <si>
    <t>O2001</t>
  </si>
  <si>
    <t>Gospodarka leśna</t>
  </si>
  <si>
    <t>BEZPIECZEŃSTWO PUBLICZNE I OCHRONA PRZECIWPOŻAR.</t>
  </si>
  <si>
    <t>Szpitale ogólne</t>
  </si>
  <si>
    <t>Dotacje otrzymane z funduszy celowych na finansowanie lub dofinansowanie kosztów realizacji inwestycji i zakupów inwestycyjnych jednostek sektora finansów publicznych</t>
  </si>
  <si>
    <t>Dotacje otrzymane z funduszy celowych</t>
  </si>
  <si>
    <t>Dotacje celowe otrzymane z budżetu państwa  na zadania bieżące z zakresu adm rządowej</t>
  </si>
  <si>
    <t>TABELA nr 4</t>
  </si>
  <si>
    <t>pozostałe odsetki</t>
  </si>
  <si>
    <t>Biblioteki pedagogiczne w tym :</t>
  </si>
  <si>
    <t>wpływy z usług</t>
  </si>
  <si>
    <t>dotacje otrzymane z funduszy celowych na realizację zadań bieżących jednostek sektora finansów publicznych</t>
  </si>
  <si>
    <t>dotacje otrzymane z funduszy celowych na finansowanie lub dofinansowanie kosztów realizacji inwestycji i zakupów inwestycyjnych jednostek sektora finansów publicznych</t>
  </si>
  <si>
    <t>wpływy z  różnych opłat</t>
  </si>
  <si>
    <t>`</t>
  </si>
  <si>
    <t>wpływy do budżetu części zysku gospodarstwa pomocniczego</t>
  </si>
  <si>
    <t>dotacje celowe otrzymane od samorządu województwa na zadania bieżące realizowane na postawie porozumień między jst.</t>
  </si>
  <si>
    <t>wpływy do budżetu ze środków specjalnych</t>
  </si>
  <si>
    <t>% wykonania</t>
  </si>
  <si>
    <t>O830</t>
  </si>
  <si>
    <t>O920</t>
  </si>
  <si>
    <t>O970</t>
  </si>
  <si>
    <t>Wpływy z tytułu pomocy finansowej udzielanej między jst na dofinansowanie własnych zadań inwestycyjnych</t>
  </si>
  <si>
    <t>O750</t>
  </si>
  <si>
    <t>O770</t>
  </si>
  <si>
    <t>O690</t>
  </si>
  <si>
    <t>O020</t>
  </si>
  <si>
    <t>O010</t>
  </si>
  <si>
    <t>O420</t>
  </si>
  <si>
    <t>O590</t>
  </si>
  <si>
    <t>OBRONA NARODOWA</t>
  </si>
  <si>
    <t>Pozostałe wydatki obronne</t>
  </si>
  <si>
    <t>Dochody jst związane z realizacją zadań z zakresu administracji rządowej</t>
  </si>
  <si>
    <t>Podatek dochodowy od osób  prawnych</t>
  </si>
  <si>
    <t xml:space="preserve"> Wpływy z opłat za koncesje i licencje</t>
  </si>
  <si>
    <t xml:space="preserve">DOCHODY OD OSÓB PRAWNYCH, OD OSÓB FIZYCZNYCH I INNYCH JEDNOSTEK NIE POSIADAJĄCYCH OSOBOWOŚCI PRAWNEJ  </t>
  </si>
  <si>
    <t>Uzupełnienie subwencji ogólnej dla jst</t>
  </si>
  <si>
    <t>Środki na uzupełnienie dochodów powiatów</t>
  </si>
  <si>
    <t>Środki na inwestycje rozpoczęte przed dniem 1 stycznia 1999 r</t>
  </si>
  <si>
    <t>Część równoważąca subwencji ogólnej dla powiatów</t>
  </si>
  <si>
    <t xml:space="preserve">Ośrodki szkolenia, dokształcania i doskonalenia </t>
  </si>
  <si>
    <t>Lecznictwo ambulatoryjne</t>
  </si>
  <si>
    <t>POMOC SPOŁECZNA</t>
  </si>
  <si>
    <t>Świadczenia rodzinne oraz składki na ubezpieczenia..</t>
  </si>
  <si>
    <t>POZOSTAŁE ZADANIA W ZAKRESIE POLITYKI SPOŁECZNEJ</t>
  </si>
  <si>
    <t xml:space="preserve">dotacje celowe otrzymane od samorządu województwa na zadania bieżące realizowane na postawie porozumień między jst. Finansowanie programów i projektów ze środków Unii </t>
  </si>
  <si>
    <t>dotacje celowe otrzymane od samorządu województwa na zadania bieżące realizowane na postawie porozumień między jst.współfinansowanie programów i projektów z budżetu państwa</t>
  </si>
  <si>
    <t>Plan i wykonanie dochodów powiatu wołowskiego za rok 2005 według działów, rozdziałów i paragrafów</t>
  </si>
  <si>
    <t>Plan wg uchwały budżetowej</t>
  </si>
  <si>
    <t>Plan po zmianach 2005</t>
  </si>
  <si>
    <t>Wykonanie dochodów 2005</t>
  </si>
  <si>
    <t>Wpływy z najmu i dzierżawy składników majątkowych</t>
  </si>
  <si>
    <t>O680</t>
  </si>
  <si>
    <t>Wpływy od rodziców z tyt odpłatności za utrzymanie dzieci w placówkach opiek-wych</t>
  </si>
  <si>
    <t>Dotacje celowe otrzymane z powiatu na  zadania realizowane na podstawie porozumień (umów) między jst</t>
  </si>
  <si>
    <t>O1095</t>
  </si>
  <si>
    <t>Środki na dofinansowanie inwestycji własnych powiatów - ze środków funduszy strukturalnych</t>
  </si>
  <si>
    <t>Dotacje celowe otrzymane zbudżetu państwa na zadania bieżące realizowane na podstawie porozumień</t>
  </si>
  <si>
    <t>Środki na dofinansowanie własnych zadań powiatu pozyskane z innych źródeł "G(A)stronomiczna szansa na pracę"</t>
  </si>
  <si>
    <t>Środki na dofinansowanie własnych zadań powiatu pozyskane z innych źródeł - rozliczenie progr. SOCRATES COMENIUS</t>
  </si>
  <si>
    <t>Środki na dofinansowanie własnych zadań powiatu pozyskane z innych źródeł - program LEONARDO DA VINCI</t>
  </si>
  <si>
    <t>Środki na dofinansowanie własnych zadań powiatu pozyskane z innych źródeł - SZKOŁA MARZEŃ</t>
  </si>
  <si>
    <t>Środki na dofinansowanie własnych zadań powiatu pozyskane z innych źródeł - współfinansowanie SZKOŁA MARZEŃ</t>
  </si>
  <si>
    <t>Zakłady opiekuńczo-lecznicze i pielęgnacyjno-opiekuńcze</t>
  </si>
  <si>
    <t>Wpływy z tytułu pomocy finansowej udzielanej między jst</t>
  </si>
  <si>
    <t>Powiatowe centra pomocy rodzinie</t>
  </si>
  <si>
    <t>Dotacje otrzymane z budżetu państwa na realizację inwestycji własnych powiatu</t>
  </si>
  <si>
    <t xml:space="preserve">Dotacja celowa otrzymana od innej jst będącej instytucją wdrażającą na zadania bieżące realizowane na podstawie porozumień -Finansowanie programów i projektów ze środków Unii </t>
  </si>
  <si>
    <t xml:space="preserve">Dotacja celowa otrzymana od innej jst będącej instytucją wdrażającą na zadania bieżące realizowane na podstawie porozumień -współfinansowanie programów i projektów ze środków budżetu państwa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</si>
</sst>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2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41" fontId="2" fillId="0" borderId="4" xfId="0" applyNumberFormat="1" applyFont="1" applyBorder="1" applyAlignment="1">
      <alignment horizontal="right" vertical="top" wrapText="1"/>
    </xf>
    <xf numFmtId="41" fontId="1" fillId="0" borderId="4" xfId="0" applyNumberFormat="1" applyFont="1" applyBorder="1" applyAlignment="1">
      <alignment horizontal="right"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1" fontId="0" fillId="0" borderId="0" xfId="0" applyNumberFormat="1" applyAlignment="1">
      <alignment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8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top" wrapText="1"/>
    </xf>
    <xf numFmtId="10" fontId="1" fillId="0" borderId="2" xfId="19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1" fontId="4" fillId="0" borderId="9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1" fontId="4" fillId="0" borderId="10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1" fontId="4" fillId="0" borderId="12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1" fontId="1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1" fontId="1" fillId="0" borderId="4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1" fontId="1" fillId="0" borderId="7" xfId="0" applyNumberFormat="1" applyFont="1" applyBorder="1" applyAlignment="1">
      <alignment horizontal="right" vertical="top" wrapText="1"/>
    </xf>
    <xf numFmtId="41" fontId="1" fillId="0" borderId="16" xfId="0" applyNumberFormat="1" applyFont="1" applyBorder="1" applyAlignment="1">
      <alignment horizontal="right" vertical="top" wrapText="1"/>
    </xf>
    <xf numFmtId="10" fontId="1" fillId="0" borderId="6" xfId="19" applyNumberFormat="1" applyFont="1" applyBorder="1" applyAlignment="1">
      <alignment horizontal="right" vertical="top" wrapText="1"/>
    </xf>
    <xf numFmtId="10" fontId="1" fillId="0" borderId="8" xfId="19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1" fontId="4" fillId="0" borderId="17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41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41" fontId="4" fillId="0" borderId="16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41" fontId="1" fillId="0" borderId="6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41" fontId="1" fillId="0" borderId="10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10" fontId="4" fillId="0" borderId="2" xfId="19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1" fontId="4" fillId="0" borderId="19" xfId="0" applyNumberFormat="1" applyFont="1" applyBorder="1" applyAlignment="1">
      <alignment horizontal="right" vertical="top" wrapText="1"/>
    </xf>
    <xf numFmtId="41" fontId="4" fillId="0" borderId="6" xfId="0" applyNumberFormat="1" applyFont="1" applyBorder="1" applyAlignment="1">
      <alignment horizontal="right" vertical="top" wrapText="1"/>
    </xf>
    <xf numFmtId="10" fontId="4" fillId="0" borderId="6" xfId="19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1" fontId="4" fillId="0" borderId="20" xfId="0" applyNumberFormat="1" applyFont="1" applyBorder="1" applyAlignment="1">
      <alignment horizontal="right" vertical="top" wrapText="1"/>
    </xf>
    <xf numFmtId="41" fontId="4" fillId="0" borderId="21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41" fontId="4" fillId="0" borderId="22" xfId="0" applyNumberFormat="1" applyFont="1" applyBorder="1" applyAlignment="1">
      <alignment horizontal="right" vertical="top" wrapText="1"/>
    </xf>
    <xf numFmtId="41" fontId="1" fillId="0" borderId="23" xfId="0" applyNumberFormat="1" applyFont="1" applyBorder="1" applyAlignment="1">
      <alignment horizontal="right" vertical="top" wrapText="1"/>
    </xf>
    <xf numFmtId="41" fontId="1" fillId="0" borderId="24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41" fontId="4" fillId="0" borderId="23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41" fontId="1" fillId="0" borderId="25" xfId="0" applyNumberFormat="1" applyFont="1" applyBorder="1" applyAlignment="1">
      <alignment horizontal="right" vertical="top" wrapText="1"/>
    </xf>
    <xf numFmtId="41" fontId="4" fillId="0" borderId="26" xfId="0" applyNumberFormat="1" applyFont="1" applyBorder="1" applyAlignment="1">
      <alignment horizontal="right" vertical="top" wrapText="1"/>
    </xf>
    <xf numFmtId="41" fontId="1" fillId="0" borderId="27" xfId="0" applyNumberFormat="1" applyFont="1" applyBorder="1" applyAlignment="1">
      <alignment vertical="top" wrapText="1"/>
    </xf>
    <xf numFmtId="41" fontId="1" fillId="0" borderId="27" xfId="0" applyNumberFormat="1" applyFont="1" applyBorder="1" applyAlignment="1">
      <alignment horizontal="right" vertical="top" wrapText="1"/>
    </xf>
    <xf numFmtId="41" fontId="1" fillId="0" borderId="16" xfId="0" applyNumberFormat="1" applyFont="1" applyBorder="1" applyAlignment="1">
      <alignment horizontal="right" vertical="top" wrapText="1"/>
    </xf>
    <xf numFmtId="10" fontId="4" fillId="0" borderId="8" xfId="19" applyNumberFormat="1" applyFont="1" applyBorder="1" applyAlignment="1">
      <alignment horizontal="right" vertical="top" wrapText="1"/>
    </xf>
    <xf numFmtId="10" fontId="4" fillId="0" borderId="11" xfId="19" applyNumberFormat="1" applyFont="1" applyBorder="1" applyAlignment="1">
      <alignment horizontal="right" vertical="top" wrapText="1"/>
    </xf>
    <xf numFmtId="10" fontId="4" fillId="0" borderId="10" xfId="19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4" fillId="0" borderId="4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0" fontId="1" fillId="0" borderId="1" xfId="19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10" fontId="1" fillId="0" borderId="31" xfId="19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167" fontId="1" fillId="0" borderId="4" xfId="0" applyNumberFormat="1" applyFont="1" applyBorder="1" applyAlignment="1">
      <alignment horizontal="right" vertical="top" wrapText="1"/>
    </xf>
    <xf numFmtId="167" fontId="1" fillId="0" borderId="7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10" fontId="4" fillId="0" borderId="5" xfId="19" applyNumberFormat="1" applyFont="1" applyBorder="1" applyAlignment="1">
      <alignment horizontal="right" vertical="top" wrapText="1"/>
    </xf>
    <xf numFmtId="10" fontId="4" fillId="0" borderId="20" xfId="19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41" fontId="4" fillId="0" borderId="3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167" fontId="1" fillId="0" borderId="0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10" fontId="4" fillId="0" borderId="31" xfId="19" applyNumberFormat="1" applyFont="1" applyBorder="1" applyAlignment="1">
      <alignment horizontal="right" vertical="top" wrapText="1"/>
    </xf>
    <xf numFmtId="0" fontId="1" fillId="0" borderId="3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3" fillId="0" borderId="2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29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"/>
  <sheetViews>
    <sheetView tabSelected="1" workbookViewId="0" topLeftCell="A100">
      <selection activeCell="I104" sqref="I104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6.875" style="0" customWidth="1"/>
    <col min="4" max="4" width="5.125" style="0" customWidth="1"/>
    <col min="5" max="5" width="25.25390625" style="0" customWidth="1"/>
    <col min="6" max="6" width="12.625" style="0" customWidth="1"/>
    <col min="7" max="7" width="13.125" style="0" customWidth="1"/>
    <col min="8" max="8" width="13.625" style="0" customWidth="1"/>
    <col min="9" max="9" width="10.125" style="0" customWidth="1"/>
    <col min="10" max="10" width="0.2421875" style="0" customWidth="1"/>
  </cols>
  <sheetData>
    <row r="2" spans="8:9" ht="12.75">
      <c r="H2" s="164" t="s">
        <v>69</v>
      </c>
      <c r="I2" s="164"/>
    </row>
    <row r="4" spans="1:9" ht="12.75">
      <c r="A4" s="169" t="s">
        <v>109</v>
      </c>
      <c r="B4" s="169"/>
      <c r="C4" s="169"/>
      <c r="D4" s="169"/>
      <c r="E4" s="169"/>
      <c r="F4" s="169"/>
      <c r="G4" s="169"/>
      <c r="H4" s="169"/>
      <c r="I4" s="169"/>
    </row>
    <row r="6" spans="2:9" ht="15">
      <c r="B6" s="1"/>
      <c r="C6" s="3" t="s">
        <v>1</v>
      </c>
      <c r="D6" s="5"/>
      <c r="E6" s="5"/>
      <c r="F6" s="165" t="s">
        <v>110</v>
      </c>
      <c r="G6" s="167" t="s">
        <v>111</v>
      </c>
      <c r="H6" s="167" t="s">
        <v>112</v>
      </c>
      <c r="I6" s="167" t="s">
        <v>80</v>
      </c>
    </row>
    <row r="7" spans="2:9" ht="15">
      <c r="B7" s="2" t="s">
        <v>0</v>
      </c>
      <c r="C7" s="4" t="s">
        <v>2</v>
      </c>
      <c r="D7" s="6" t="s">
        <v>3</v>
      </c>
      <c r="E7" s="15" t="s">
        <v>4</v>
      </c>
      <c r="F7" s="166"/>
      <c r="G7" s="168"/>
      <c r="H7" s="168"/>
      <c r="I7" s="168"/>
    </row>
    <row r="8" spans="2:9" ht="15">
      <c r="B8" s="7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101">
        <v>8</v>
      </c>
    </row>
    <row r="9" spans="2:9" ht="29.25" thickBot="1">
      <c r="B9" s="36" t="s">
        <v>60</v>
      </c>
      <c r="C9" s="33"/>
      <c r="D9" s="33"/>
      <c r="E9" s="37" t="s">
        <v>5</v>
      </c>
      <c r="F9" s="35">
        <f aca="true" t="shared" si="0" ref="F9:H10">SUM(F10)</f>
        <v>10000</v>
      </c>
      <c r="G9" s="35">
        <f>SUM(G10+G12)</f>
        <v>80000</v>
      </c>
      <c r="H9" s="35">
        <f>SUM(H10+H12)</f>
        <v>77810</v>
      </c>
      <c r="I9" s="66">
        <f>H9/G9</f>
        <v>0.972625</v>
      </c>
    </row>
    <row r="10" spans="2:9" s="119" customFormat="1" ht="38.25">
      <c r="B10" s="160"/>
      <c r="C10" s="16" t="s">
        <v>59</v>
      </c>
      <c r="D10" s="8"/>
      <c r="E10" s="16" t="s">
        <v>6</v>
      </c>
      <c r="F10" s="121">
        <f t="shared" si="0"/>
        <v>10000</v>
      </c>
      <c r="G10" s="121">
        <f t="shared" si="0"/>
        <v>10000</v>
      </c>
      <c r="H10" s="121">
        <f t="shared" si="0"/>
        <v>10000</v>
      </c>
      <c r="I10" s="30">
        <f aca="true" t="shared" si="1" ref="I10:I62">H10/G10</f>
        <v>1</v>
      </c>
    </row>
    <row r="11" spans="2:9" ht="54" customHeight="1">
      <c r="B11" s="160"/>
      <c r="C11" s="8"/>
      <c r="D11" s="8">
        <v>2110</v>
      </c>
      <c r="E11" s="8" t="s">
        <v>7</v>
      </c>
      <c r="F11" s="83">
        <v>10000</v>
      </c>
      <c r="G11" s="83">
        <v>10000</v>
      </c>
      <c r="H11" s="103">
        <v>10000</v>
      </c>
      <c r="I11" s="65">
        <f t="shared" si="1"/>
        <v>1</v>
      </c>
    </row>
    <row r="12" spans="2:9" ht="18" customHeight="1">
      <c r="B12" s="11"/>
      <c r="C12" s="24" t="s">
        <v>117</v>
      </c>
      <c r="D12" s="24"/>
      <c r="E12" s="24" t="s">
        <v>43</v>
      </c>
      <c r="F12" s="92"/>
      <c r="G12" s="88">
        <v>70000</v>
      </c>
      <c r="H12" s="126">
        <v>67810</v>
      </c>
      <c r="I12" s="65">
        <f t="shared" si="1"/>
        <v>0.9687142857142857</v>
      </c>
    </row>
    <row r="13" spans="1:9" s="18" customFormat="1" ht="48" customHeight="1">
      <c r="A13" s="120"/>
      <c r="B13" s="11"/>
      <c r="C13" s="62"/>
      <c r="D13" s="20">
        <v>2440</v>
      </c>
      <c r="E13" s="17" t="s">
        <v>13</v>
      </c>
      <c r="F13" s="48"/>
      <c r="G13" s="78">
        <v>70000</v>
      </c>
      <c r="H13" s="127">
        <v>67810</v>
      </c>
      <c r="I13" s="65">
        <f t="shared" si="1"/>
        <v>0.9687142857142857</v>
      </c>
    </row>
    <row r="14" spans="2:9" ht="15" thickBot="1">
      <c r="B14" s="38" t="s">
        <v>61</v>
      </c>
      <c r="C14" s="33"/>
      <c r="D14" s="33"/>
      <c r="E14" s="37" t="s">
        <v>8</v>
      </c>
      <c r="F14" s="35">
        <f aca="true" t="shared" si="2" ref="F14:H15">SUM(F15)</f>
        <v>171000</v>
      </c>
      <c r="G14" s="35">
        <f t="shared" si="2"/>
        <v>171000</v>
      </c>
      <c r="H14" s="35">
        <f t="shared" si="2"/>
        <v>160226</v>
      </c>
      <c r="I14" s="66">
        <f t="shared" si="1"/>
        <v>0.9369941520467836</v>
      </c>
    </row>
    <row r="15" spans="2:9" ht="12.75">
      <c r="B15" s="152"/>
      <c r="C15" s="50" t="s">
        <v>62</v>
      </c>
      <c r="D15" s="8"/>
      <c r="E15" s="16" t="s">
        <v>63</v>
      </c>
      <c r="F15" s="14">
        <f t="shared" si="2"/>
        <v>171000</v>
      </c>
      <c r="G15" s="14">
        <f t="shared" si="2"/>
        <v>171000</v>
      </c>
      <c r="H15" s="76">
        <f t="shared" si="2"/>
        <v>160226</v>
      </c>
      <c r="I15" s="30">
        <f t="shared" si="1"/>
        <v>0.9369941520467836</v>
      </c>
    </row>
    <row r="16" spans="2:9" ht="25.5">
      <c r="B16" s="153"/>
      <c r="C16" s="42"/>
      <c r="D16" s="8">
        <v>2460</v>
      </c>
      <c r="E16" s="8" t="s">
        <v>67</v>
      </c>
      <c r="F16" s="13">
        <v>171000</v>
      </c>
      <c r="G16" s="13">
        <v>171000</v>
      </c>
      <c r="H16" s="64">
        <v>160226</v>
      </c>
      <c r="I16" s="65">
        <f t="shared" si="1"/>
        <v>0.9369941520467836</v>
      </c>
    </row>
    <row r="17" spans="2:9" ht="15" thickBot="1">
      <c r="B17" s="115">
        <v>600</v>
      </c>
      <c r="C17" s="39"/>
      <c r="D17" s="33"/>
      <c r="E17" s="34" t="s">
        <v>10</v>
      </c>
      <c r="F17" s="35">
        <f>SUM(F18)</f>
        <v>597972</v>
      </c>
      <c r="G17" s="35">
        <f>SUM(G18)</f>
        <v>1288614</v>
      </c>
      <c r="H17" s="96">
        <f>SUM(H18)</f>
        <v>1303681</v>
      </c>
      <c r="I17" s="66">
        <f t="shared" si="1"/>
        <v>1.0116924075013929</v>
      </c>
    </row>
    <row r="18" spans="2:9" ht="18" customHeight="1">
      <c r="B18" s="160"/>
      <c r="C18" s="113">
        <v>60014</v>
      </c>
      <c r="D18" s="69"/>
      <c r="E18" s="70" t="s">
        <v>11</v>
      </c>
      <c r="F18" s="71">
        <f>SUM(F19:F28)</f>
        <v>597972</v>
      </c>
      <c r="G18" s="71">
        <f>SUM(G19:G28)</f>
        <v>1288614</v>
      </c>
      <c r="H18" s="71">
        <f>SUM(H19:H28)</f>
        <v>1303681</v>
      </c>
      <c r="I18" s="30">
        <f t="shared" si="1"/>
        <v>1.0116924075013929</v>
      </c>
    </row>
    <row r="19" spans="2:9" ht="18" customHeight="1">
      <c r="B19" s="170"/>
      <c r="C19" s="54"/>
      <c r="D19" s="8" t="s">
        <v>87</v>
      </c>
      <c r="E19" s="8" t="s">
        <v>25</v>
      </c>
      <c r="F19" s="13"/>
      <c r="G19" s="13">
        <v>12000</v>
      </c>
      <c r="H19" s="64">
        <v>29319</v>
      </c>
      <c r="I19" s="30">
        <f t="shared" si="1"/>
        <v>2.44325</v>
      </c>
    </row>
    <row r="20" spans="2:9" ht="27.75" customHeight="1">
      <c r="B20" s="170"/>
      <c r="C20" s="112"/>
      <c r="D20" s="4" t="s">
        <v>85</v>
      </c>
      <c r="E20" s="8" t="s">
        <v>113</v>
      </c>
      <c r="F20" s="13">
        <v>7600</v>
      </c>
      <c r="G20" s="13">
        <v>7600</v>
      </c>
      <c r="H20" s="64">
        <v>7724</v>
      </c>
      <c r="I20" s="30">
        <f t="shared" si="1"/>
        <v>1.0163157894736843</v>
      </c>
    </row>
    <row r="21" spans="2:9" ht="16.5" customHeight="1">
      <c r="B21" s="170"/>
      <c r="C21" s="172"/>
      <c r="D21" s="10" t="s">
        <v>81</v>
      </c>
      <c r="E21" s="8" t="s">
        <v>72</v>
      </c>
      <c r="F21" s="13">
        <v>0</v>
      </c>
      <c r="G21" s="13">
        <v>34800</v>
      </c>
      <c r="H21" s="64">
        <v>20777</v>
      </c>
      <c r="I21" s="30">
        <f t="shared" si="1"/>
        <v>0.5970402298850574</v>
      </c>
    </row>
    <row r="22" spans="2:9" ht="12.75">
      <c r="B22" s="170"/>
      <c r="C22" s="154"/>
      <c r="D22" s="10" t="s">
        <v>82</v>
      </c>
      <c r="E22" s="8" t="s">
        <v>12</v>
      </c>
      <c r="F22" s="13">
        <v>200</v>
      </c>
      <c r="G22" s="13">
        <v>200</v>
      </c>
      <c r="H22" s="64">
        <v>415</v>
      </c>
      <c r="I22" s="30">
        <f t="shared" si="1"/>
        <v>2.075</v>
      </c>
    </row>
    <row r="23" spans="2:9" ht="15" customHeight="1">
      <c r="B23" s="170"/>
      <c r="C23" s="154"/>
      <c r="D23" s="10" t="s">
        <v>83</v>
      </c>
      <c r="E23" s="8" t="s">
        <v>27</v>
      </c>
      <c r="F23" s="13"/>
      <c r="G23" s="13">
        <v>3200</v>
      </c>
      <c r="H23" s="64">
        <v>14632</v>
      </c>
      <c r="I23" s="65">
        <f t="shared" si="1"/>
        <v>4.5725</v>
      </c>
    </row>
    <row r="24" spans="2:9" ht="48" customHeight="1">
      <c r="B24" s="170"/>
      <c r="C24" s="154"/>
      <c r="D24" s="8">
        <v>2440</v>
      </c>
      <c r="E24" s="17" t="s">
        <v>13</v>
      </c>
      <c r="F24" s="13"/>
      <c r="G24" s="13">
        <v>300000</v>
      </c>
      <c r="H24" s="64">
        <v>300000</v>
      </c>
      <c r="I24" s="65">
        <f t="shared" si="1"/>
        <v>1</v>
      </c>
    </row>
    <row r="25" spans="1:9" ht="74.25" customHeight="1">
      <c r="A25" s="67"/>
      <c r="B25" s="159"/>
      <c r="C25" s="154"/>
      <c r="D25" s="8">
        <v>6260</v>
      </c>
      <c r="E25" s="57" t="s">
        <v>74</v>
      </c>
      <c r="F25" s="55"/>
      <c r="G25" s="55">
        <v>72750</v>
      </c>
      <c r="H25" s="99">
        <v>72750</v>
      </c>
      <c r="I25" s="65">
        <f t="shared" si="1"/>
        <v>1</v>
      </c>
    </row>
    <row r="26" spans="1:9" ht="39.75" customHeight="1">
      <c r="A26" s="67"/>
      <c r="B26" s="159"/>
      <c r="C26" s="154"/>
      <c r="D26" s="52">
        <v>6298</v>
      </c>
      <c r="E26" s="21" t="s">
        <v>118</v>
      </c>
      <c r="F26" s="78"/>
      <c r="G26" s="78">
        <v>610345</v>
      </c>
      <c r="H26" s="78">
        <v>610345</v>
      </c>
      <c r="I26" s="65">
        <f t="shared" si="1"/>
        <v>1</v>
      </c>
    </row>
    <row r="27" spans="1:9" ht="51" customHeight="1">
      <c r="A27" s="67"/>
      <c r="B27" s="159"/>
      <c r="C27" s="154"/>
      <c r="D27" s="52">
        <v>6300</v>
      </c>
      <c r="E27" s="21" t="s">
        <v>84</v>
      </c>
      <c r="F27" s="78">
        <v>590172</v>
      </c>
      <c r="G27" s="78">
        <v>115000</v>
      </c>
      <c r="H27" s="78">
        <v>115000</v>
      </c>
      <c r="I27" s="65">
        <f t="shared" si="1"/>
        <v>1</v>
      </c>
    </row>
    <row r="28" spans="2:9" ht="51" customHeight="1" thickBot="1">
      <c r="B28" s="159"/>
      <c r="C28" s="173"/>
      <c r="D28" s="52">
        <v>6309</v>
      </c>
      <c r="E28" s="31" t="s">
        <v>84</v>
      </c>
      <c r="F28" s="77"/>
      <c r="G28" s="77">
        <v>132719</v>
      </c>
      <c r="H28" s="77">
        <v>132719</v>
      </c>
      <c r="I28" s="123">
        <f t="shared" si="1"/>
        <v>1</v>
      </c>
    </row>
    <row r="29" spans="2:9" ht="26.25" thickBot="1">
      <c r="B29" s="124">
        <v>700</v>
      </c>
      <c r="C29" s="44"/>
      <c r="D29" s="39"/>
      <c r="E29" s="81" t="s">
        <v>15</v>
      </c>
      <c r="F29" s="87">
        <f>SUM(F30)</f>
        <v>378189</v>
      </c>
      <c r="G29" s="87">
        <f>SUM(G30)</f>
        <v>572164</v>
      </c>
      <c r="H29" s="105">
        <f>SUM(H30)</f>
        <v>502650</v>
      </c>
      <c r="I29" s="125">
        <f t="shared" si="1"/>
        <v>0.8785068616690319</v>
      </c>
    </row>
    <row r="30" spans="2:9" ht="25.5">
      <c r="B30" s="160"/>
      <c r="C30" s="16">
        <v>70005</v>
      </c>
      <c r="D30" s="8"/>
      <c r="E30" s="16" t="s">
        <v>16</v>
      </c>
      <c r="F30" s="14">
        <f>SUM(F31:F34)</f>
        <v>378189</v>
      </c>
      <c r="G30" s="14">
        <f>SUM(G31:G34)</f>
        <v>572164</v>
      </c>
      <c r="H30" s="76">
        <f>SUM(H31:H34)</f>
        <v>502650</v>
      </c>
      <c r="I30" s="30">
        <f t="shared" si="1"/>
        <v>0.8785068616690319</v>
      </c>
    </row>
    <row r="31" spans="2:9" ht="27.75" customHeight="1">
      <c r="B31" s="160"/>
      <c r="C31" s="160"/>
      <c r="D31" s="10" t="s">
        <v>86</v>
      </c>
      <c r="E31" s="8" t="s">
        <v>17</v>
      </c>
      <c r="F31" s="10">
        <v>1600</v>
      </c>
      <c r="G31" s="13">
        <v>1835</v>
      </c>
      <c r="H31" s="72">
        <v>1582</v>
      </c>
      <c r="I31" s="65">
        <f t="shared" si="1"/>
        <v>0.862125340599455</v>
      </c>
    </row>
    <row r="32" spans="2:9" ht="18.75" customHeight="1">
      <c r="B32" s="160"/>
      <c r="C32" s="160"/>
      <c r="D32" s="10" t="s">
        <v>83</v>
      </c>
      <c r="E32" s="8" t="s">
        <v>27</v>
      </c>
      <c r="F32" s="10"/>
      <c r="G32" s="12">
        <v>193740</v>
      </c>
      <c r="H32" s="10">
        <v>193832</v>
      </c>
      <c r="I32" s="65">
        <f t="shared" si="1"/>
        <v>1.0004748632187468</v>
      </c>
    </row>
    <row r="33" spans="2:9" ht="52.5" customHeight="1">
      <c r="B33" s="160"/>
      <c r="C33" s="160"/>
      <c r="D33" s="8">
        <v>2110</v>
      </c>
      <c r="E33" s="8" t="s">
        <v>7</v>
      </c>
      <c r="F33" s="13">
        <v>14234</v>
      </c>
      <c r="G33" s="128">
        <v>14234</v>
      </c>
      <c r="H33" s="128">
        <v>14234</v>
      </c>
      <c r="I33" s="65">
        <f t="shared" si="1"/>
        <v>1</v>
      </c>
    </row>
    <row r="34" spans="2:9" ht="41.25" customHeight="1">
      <c r="B34" s="173"/>
      <c r="C34" s="173"/>
      <c r="D34" s="62">
        <v>2360</v>
      </c>
      <c r="E34" s="62" t="s">
        <v>94</v>
      </c>
      <c r="F34" s="63">
        <v>362355</v>
      </c>
      <c r="G34" s="129">
        <v>362355</v>
      </c>
      <c r="H34" s="129">
        <v>293002</v>
      </c>
      <c r="I34" s="65">
        <f t="shared" si="1"/>
        <v>0.8086048212388404</v>
      </c>
    </row>
    <row r="35" spans="2:9" ht="29.25" thickBot="1">
      <c r="B35" s="90">
        <v>710</v>
      </c>
      <c r="C35" s="33"/>
      <c r="D35" s="33"/>
      <c r="E35" s="37" t="s">
        <v>18</v>
      </c>
      <c r="F35" s="35">
        <f>SUM(F36+F38+F40)</f>
        <v>206877</v>
      </c>
      <c r="G35" s="35">
        <f>SUM(G36+G38+G40)</f>
        <v>208877</v>
      </c>
      <c r="H35" s="35">
        <f>SUM(H36+H38+H40)</f>
        <v>208877</v>
      </c>
      <c r="I35" s="66">
        <f t="shared" si="1"/>
        <v>1</v>
      </c>
    </row>
    <row r="36" spans="1:9" ht="38.25">
      <c r="A36" s="51"/>
      <c r="B36" s="155"/>
      <c r="C36" s="23">
        <v>71013</v>
      </c>
      <c r="D36" s="2"/>
      <c r="E36" s="23" t="s">
        <v>19</v>
      </c>
      <c r="F36" s="29">
        <f>SUM(F37)</f>
        <v>69826</v>
      </c>
      <c r="G36" s="29">
        <f>SUM(G37)</f>
        <v>69826</v>
      </c>
      <c r="H36" s="102">
        <f>SUM(H37)</f>
        <v>69826</v>
      </c>
      <c r="I36" s="30">
        <f t="shared" si="1"/>
        <v>1</v>
      </c>
    </row>
    <row r="37" spans="1:9" ht="53.25" customHeight="1">
      <c r="A37" s="67"/>
      <c r="B37" s="154"/>
      <c r="C37" s="8"/>
      <c r="D37" s="8">
        <v>2110</v>
      </c>
      <c r="E37" s="8" t="s">
        <v>7</v>
      </c>
      <c r="F37" s="10">
        <v>69826</v>
      </c>
      <c r="G37" s="13">
        <v>69826</v>
      </c>
      <c r="H37" s="72">
        <v>69826</v>
      </c>
      <c r="I37" s="65">
        <f t="shared" si="1"/>
        <v>1</v>
      </c>
    </row>
    <row r="38" spans="2:9" ht="28.5" customHeight="1">
      <c r="B38" s="154"/>
      <c r="C38" s="16">
        <v>71014</v>
      </c>
      <c r="D38" s="8"/>
      <c r="E38" s="16" t="s">
        <v>20</v>
      </c>
      <c r="F38" s="121">
        <f>SUM(F39)</f>
        <v>10164</v>
      </c>
      <c r="G38" s="121">
        <f>SUM(G39)</f>
        <v>10164</v>
      </c>
      <c r="H38" s="130">
        <f>SUM(H39)</f>
        <v>10164</v>
      </c>
      <c r="I38" s="65">
        <f t="shared" si="1"/>
        <v>1</v>
      </c>
    </row>
    <row r="39" spans="2:9" ht="54.75" customHeight="1">
      <c r="B39" s="154"/>
      <c r="C39" s="8"/>
      <c r="D39" s="8">
        <v>2110</v>
      </c>
      <c r="E39" s="8" t="s">
        <v>7</v>
      </c>
      <c r="F39" s="13">
        <v>10164</v>
      </c>
      <c r="G39" s="13">
        <v>10164</v>
      </c>
      <c r="H39" s="64">
        <v>10164</v>
      </c>
      <c r="I39" s="65">
        <f t="shared" si="1"/>
        <v>1</v>
      </c>
    </row>
    <row r="40" spans="2:9" ht="16.5" customHeight="1">
      <c r="B40" s="154"/>
      <c r="C40" s="16">
        <v>71015</v>
      </c>
      <c r="D40" s="8"/>
      <c r="E40" s="16" t="s">
        <v>21</v>
      </c>
      <c r="F40" s="14">
        <f>SUM(F41:F41)</f>
        <v>126887</v>
      </c>
      <c r="G40" s="14">
        <f>SUM(G41:G41)</f>
        <v>128887</v>
      </c>
      <c r="H40" s="76">
        <f>SUM(H41:H41)</f>
        <v>128887</v>
      </c>
      <c r="I40" s="65">
        <f t="shared" si="1"/>
        <v>1</v>
      </c>
    </row>
    <row r="41" spans="1:9" ht="48.75" customHeight="1">
      <c r="A41" s="67"/>
      <c r="B41" s="154"/>
      <c r="C41" s="8"/>
      <c r="D41" s="8">
        <v>2110</v>
      </c>
      <c r="E41" s="17" t="s">
        <v>7</v>
      </c>
      <c r="F41" s="13">
        <v>126887</v>
      </c>
      <c r="G41" s="13">
        <v>128887</v>
      </c>
      <c r="H41" s="64">
        <v>128887</v>
      </c>
      <c r="I41" s="65">
        <f t="shared" si="1"/>
        <v>1</v>
      </c>
    </row>
    <row r="42" spans="1:9" ht="26.25" thickBot="1">
      <c r="A42" s="51"/>
      <c r="B42" s="37">
        <v>750</v>
      </c>
      <c r="C42" s="33"/>
      <c r="D42" s="33"/>
      <c r="E42" s="34" t="s">
        <v>22</v>
      </c>
      <c r="F42" s="35">
        <f>SUM(F43+F45+F54)</f>
        <v>185966</v>
      </c>
      <c r="G42" s="35">
        <f>SUM(G43+G45+G54)</f>
        <v>207466</v>
      </c>
      <c r="H42" s="96">
        <f>SUM(H43+H45+H54)</f>
        <v>200993</v>
      </c>
      <c r="I42" s="66">
        <f t="shared" si="1"/>
        <v>0.9687997069399323</v>
      </c>
    </row>
    <row r="43" spans="2:9" ht="17.25" customHeight="1">
      <c r="B43" s="148"/>
      <c r="C43" s="70">
        <v>75011</v>
      </c>
      <c r="D43" s="69"/>
      <c r="E43" s="70" t="s">
        <v>23</v>
      </c>
      <c r="F43" s="71">
        <f>SUM(F44)</f>
        <v>99301</v>
      </c>
      <c r="G43" s="71">
        <f>SUM(G44)</f>
        <v>99301</v>
      </c>
      <c r="H43" s="98">
        <f>SUM(G44)</f>
        <v>99301</v>
      </c>
      <c r="I43" s="30">
        <f t="shared" si="1"/>
        <v>1</v>
      </c>
    </row>
    <row r="44" spans="2:9" ht="48.75" customHeight="1">
      <c r="B44" s="160"/>
      <c r="C44" s="8"/>
      <c r="D44" s="8">
        <v>2110</v>
      </c>
      <c r="E44" s="17" t="s">
        <v>7</v>
      </c>
      <c r="F44" s="83">
        <v>99301</v>
      </c>
      <c r="G44" s="83">
        <v>99301</v>
      </c>
      <c r="H44" s="103">
        <v>99301</v>
      </c>
      <c r="I44" s="65">
        <f t="shared" si="1"/>
        <v>1</v>
      </c>
    </row>
    <row r="45" spans="2:9" ht="12.75">
      <c r="B45" s="160"/>
      <c r="C45" s="22">
        <v>75020</v>
      </c>
      <c r="D45" s="8"/>
      <c r="E45" s="16" t="s">
        <v>24</v>
      </c>
      <c r="F45" s="14">
        <f>SUM(F46:F53)</f>
        <v>71665</v>
      </c>
      <c r="G45" s="14">
        <f>SUM(G46:G53)</f>
        <v>93165</v>
      </c>
      <c r="H45" s="76">
        <f>SUM(H46:H53)</f>
        <v>86727</v>
      </c>
      <c r="I45" s="65">
        <f t="shared" si="1"/>
        <v>0.9308967960070842</v>
      </c>
    </row>
    <row r="46" spans="2:9" ht="15.75" customHeight="1">
      <c r="B46" s="170"/>
      <c r="C46" s="155"/>
      <c r="D46" s="10" t="s">
        <v>87</v>
      </c>
      <c r="E46" s="8" t="s">
        <v>25</v>
      </c>
      <c r="F46" s="13">
        <v>1500</v>
      </c>
      <c r="G46" s="13">
        <v>1500</v>
      </c>
      <c r="H46" s="64">
        <v>906</v>
      </c>
      <c r="I46" s="65">
        <f t="shared" si="1"/>
        <v>0.604</v>
      </c>
    </row>
    <row r="47" spans="2:9" ht="28.5" customHeight="1">
      <c r="B47" s="170"/>
      <c r="C47" s="160"/>
      <c r="D47" s="10" t="s">
        <v>85</v>
      </c>
      <c r="E47" s="8" t="s">
        <v>113</v>
      </c>
      <c r="F47" s="13">
        <v>60000</v>
      </c>
      <c r="G47" s="13">
        <v>60000</v>
      </c>
      <c r="H47" s="64">
        <v>51128</v>
      </c>
      <c r="I47" s="65">
        <f t="shared" si="1"/>
        <v>0.8521333333333333</v>
      </c>
    </row>
    <row r="48" spans="2:9" ht="16.5" customHeight="1">
      <c r="B48" s="170"/>
      <c r="C48" s="160"/>
      <c r="D48" s="10" t="s">
        <v>81</v>
      </c>
      <c r="E48" s="8" t="s">
        <v>26</v>
      </c>
      <c r="F48" s="13">
        <v>2500</v>
      </c>
      <c r="G48" s="13">
        <v>2500</v>
      </c>
      <c r="H48" s="64">
        <v>4891</v>
      </c>
      <c r="I48" s="65">
        <f t="shared" si="1"/>
        <v>1.9564</v>
      </c>
    </row>
    <row r="49" spans="2:9" ht="12.75">
      <c r="B49" s="170"/>
      <c r="C49" s="160"/>
      <c r="D49" s="10" t="s">
        <v>82</v>
      </c>
      <c r="E49" s="8" t="s">
        <v>12</v>
      </c>
      <c r="F49" s="13">
        <v>1500</v>
      </c>
      <c r="G49" s="13">
        <v>1500</v>
      </c>
      <c r="H49" s="64">
        <v>4643</v>
      </c>
      <c r="I49" s="65">
        <f t="shared" si="1"/>
        <v>3.0953333333333335</v>
      </c>
    </row>
    <row r="50" spans="2:9" ht="15" customHeight="1">
      <c r="B50" s="170"/>
      <c r="C50" s="160"/>
      <c r="D50" s="10" t="s">
        <v>83</v>
      </c>
      <c r="E50" s="8" t="s">
        <v>27</v>
      </c>
      <c r="F50" s="13">
        <v>6000</v>
      </c>
      <c r="G50" s="13">
        <v>6000</v>
      </c>
      <c r="H50" s="64">
        <v>5913</v>
      </c>
      <c r="I50" s="65">
        <f t="shared" si="1"/>
        <v>0.9855</v>
      </c>
    </row>
    <row r="51" spans="2:9" ht="39" customHeight="1">
      <c r="B51" s="170"/>
      <c r="C51" s="154"/>
      <c r="D51" s="48">
        <v>2360</v>
      </c>
      <c r="E51" s="20" t="s">
        <v>94</v>
      </c>
      <c r="F51" s="78">
        <v>165</v>
      </c>
      <c r="G51" s="78">
        <v>165</v>
      </c>
      <c r="H51" s="104">
        <v>181</v>
      </c>
      <c r="I51" s="65">
        <f t="shared" si="1"/>
        <v>1.096969696969697</v>
      </c>
    </row>
    <row r="52" spans="2:9" ht="51.75" customHeight="1">
      <c r="B52" s="170"/>
      <c r="C52" s="154"/>
      <c r="D52" s="10">
        <v>2127</v>
      </c>
      <c r="E52" s="62" t="s">
        <v>119</v>
      </c>
      <c r="F52" s="13"/>
      <c r="G52" s="13">
        <v>5000</v>
      </c>
      <c r="H52" s="64">
        <v>2601</v>
      </c>
      <c r="I52" s="65">
        <f t="shared" si="1"/>
        <v>0.5202</v>
      </c>
    </row>
    <row r="53" spans="2:9" ht="72.75" customHeight="1">
      <c r="B53" s="170"/>
      <c r="C53" s="173"/>
      <c r="D53" s="8">
        <v>6260</v>
      </c>
      <c r="E53" s="31" t="s">
        <v>66</v>
      </c>
      <c r="F53" s="13"/>
      <c r="G53" s="13">
        <v>16500</v>
      </c>
      <c r="H53" s="64">
        <v>16464</v>
      </c>
      <c r="I53" s="65">
        <f t="shared" si="1"/>
        <v>0.9978181818181818</v>
      </c>
    </row>
    <row r="54" spans="2:9" ht="12.75">
      <c r="B54" s="160"/>
      <c r="C54" s="16">
        <v>75045</v>
      </c>
      <c r="D54" s="8"/>
      <c r="E54" s="24" t="s">
        <v>28</v>
      </c>
      <c r="F54" s="14">
        <f>SUM(F55)</f>
        <v>15000</v>
      </c>
      <c r="G54" s="14">
        <f>SUM(G55)</f>
        <v>15000</v>
      </c>
      <c r="H54" s="76">
        <f>SUM(H55)</f>
        <v>14965</v>
      </c>
      <c r="I54" s="65">
        <f t="shared" si="1"/>
        <v>0.9976666666666667</v>
      </c>
    </row>
    <row r="55" spans="2:9" ht="51.75" customHeight="1" thickBot="1">
      <c r="B55" s="171"/>
      <c r="C55" s="59"/>
      <c r="D55" s="59">
        <v>2110</v>
      </c>
      <c r="E55" s="79" t="s">
        <v>7</v>
      </c>
      <c r="F55" s="80">
        <v>15000</v>
      </c>
      <c r="G55" s="80">
        <v>15000</v>
      </c>
      <c r="H55" s="100">
        <v>14965</v>
      </c>
      <c r="I55" s="65">
        <f t="shared" si="1"/>
        <v>0.9976666666666667</v>
      </c>
    </row>
    <row r="56" spans="2:9" ht="22.5" customHeight="1" thickBot="1">
      <c r="B56" s="81">
        <v>752</v>
      </c>
      <c r="C56" s="85"/>
      <c r="D56" s="85"/>
      <c r="E56" s="86" t="s">
        <v>92</v>
      </c>
      <c r="F56" s="87">
        <v>500</v>
      </c>
      <c r="G56" s="87">
        <v>500</v>
      </c>
      <c r="H56" s="105">
        <v>500</v>
      </c>
      <c r="I56" s="66">
        <f t="shared" si="1"/>
        <v>1</v>
      </c>
    </row>
    <row r="57" spans="2:9" ht="18.75" customHeight="1">
      <c r="B57" s="148"/>
      <c r="C57" s="16">
        <v>75212</v>
      </c>
      <c r="D57" s="8"/>
      <c r="E57" s="16" t="s">
        <v>93</v>
      </c>
      <c r="F57" s="13">
        <v>500</v>
      </c>
      <c r="G57" s="13">
        <v>500</v>
      </c>
      <c r="H57" s="64">
        <v>500</v>
      </c>
      <c r="I57" s="30">
        <f t="shared" si="1"/>
        <v>1</v>
      </c>
    </row>
    <row r="58" spans="2:9" ht="51" customHeight="1">
      <c r="B58" s="174"/>
      <c r="C58" s="52"/>
      <c r="D58" s="20">
        <v>2110</v>
      </c>
      <c r="E58" s="21" t="s">
        <v>7</v>
      </c>
      <c r="F58" s="13">
        <v>500</v>
      </c>
      <c r="G58" s="13">
        <v>500</v>
      </c>
      <c r="H58" s="64">
        <v>500</v>
      </c>
      <c r="I58" s="65">
        <f t="shared" si="1"/>
        <v>1</v>
      </c>
    </row>
    <row r="59" spans="2:9" ht="36.75" thickBot="1">
      <c r="B59" s="32">
        <v>754</v>
      </c>
      <c r="C59" s="33"/>
      <c r="D59" s="33"/>
      <c r="E59" s="41" t="s">
        <v>64</v>
      </c>
      <c r="F59" s="35">
        <f>SUM(F60)</f>
        <v>1988587</v>
      </c>
      <c r="G59" s="35">
        <f>SUM(G60)</f>
        <v>2041487</v>
      </c>
      <c r="H59" s="35">
        <f>SUM(H60)</f>
        <v>2041487</v>
      </c>
      <c r="I59" s="66">
        <f t="shared" si="1"/>
        <v>1</v>
      </c>
    </row>
    <row r="60" spans="2:9" ht="27" customHeight="1">
      <c r="B60" s="160"/>
      <c r="C60" s="23">
        <v>75411</v>
      </c>
      <c r="D60" s="8"/>
      <c r="E60" s="16" t="s">
        <v>29</v>
      </c>
      <c r="F60" s="14">
        <f>SUM(F61:F62)</f>
        <v>1988587</v>
      </c>
      <c r="G60" s="14">
        <f>SUM(G61:G62)</f>
        <v>2041487</v>
      </c>
      <c r="H60" s="76">
        <f>SUM(H61:H62)</f>
        <v>2041487</v>
      </c>
      <c r="I60" s="30">
        <f t="shared" si="1"/>
        <v>1</v>
      </c>
    </row>
    <row r="61" spans="2:9" ht="53.25" customHeight="1">
      <c r="B61" s="160"/>
      <c r="C61" s="155"/>
      <c r="D61" s="20">
        <v>2110</v>
      </c>
      <c r="E61" s="8" t="s">
        <v>7</v>
      </c>
      <c r="F61" s="13">
        <v>1988587</v>
      </c>
      <c r="G61" s="13">
        <v>1991487</v>
      </c>
      <c r="H61" s="64">
        <v>1991487</v>
      </c>
      <c r="I61" s="65">
        <f t="shared" si="1"/>
        <v>1</v>
      </c>
    </row>
    <row r="62" spans="2:9" ht="53.25" customHeight="1">
      <c r="B62" s="154"/>
      <c r="C62" s="154"/>
      <c r="D62" s="20">
        <v>2710</v>
      </c>
      <c r="E62" s="17" t="s">
        <v>14</v>
      </c>
      <c r="F62" s="78"/>
      <c r="G62" s="78">
        <v>50000</v>
      </c>
      <c r="H62" s="78">
        <v>50000</v>
      </c>
      <c r="I62" s="65">
        <f t="shared" si="1"/>
        <v>1</v>
      </c>
    </row>
    <row r="63" spans="2:9" ht="81.75" customHeight="1" thickBot="1">
      <c r="B63" s="32">
        <v>756</v>
      </c>
      <c r="C63" s="59"/>
      <c r="D63" s="33"/>
      <c r="E63" s="34" t="s">
        <v>97</v>
      </c>
      <c r="F63" s="35">
        <f>SUM(F64+F67)</f>
        <v>4090337</v>
      </c>
      <c r="G63" s="35">
        <f>SUM(G64+G67)</f>
        <v>4781952</v>
      </c>
      <c r="H63" s="96">
        <f>SUM(H64+H67)</f>
        <v>5118640</v>
      </c>
      <c r="I63" s="109">
        <f aca="true" t="shared" si="3" ref="I63:I114">H63/G63</f>
        <v>1.070408067667764</v>
      </c>
    </row>
    <row r="64" spans="2:9" ht="38.25">
      <c r="B64" s="152"/>
      <c r="C64" s="144">
        <v>75622</v>
      </c>
      <c r="D64" s="8"/>
      <c r="E64" s="16" t="s">
        <v>30</v>
      </c>
      <c r="F64" s="14">
        <f>SUM(F65:F66)</f>
        <v>3085337</v>
      </c>
      <c r="G64" s="14">
        <f>SUM(G65:G66)</f>
        <v>3368514</v>
      </c>
      <c r="H64" s="14">
        <f>SUM(H65:H66)</f>
        <v>3524860</v>
      </c>
      <c r="I64" s="82">
        <f t="shared" si="3"/>
        <v>1.0464139380153978</v>
      </c>
    </row>
    <row r="65" spans="2:9" ht="25.5">
      <c r="B65" s="154"/>
      <c r="C65" s="154"/>
      <c r="D65" s="10" t="s">
        <v>89</v>
      </c>
      <c r="E65" s="8" t="s">
        <v>31</v>
      </c>
      <c r="F65" s="13">
        <v>2900337</v>
      </c>
      <c r="G65" s="13">
        <v>3183514</v>
      </c>
      <c r="H65" s="64">
        <v>3301169</v>
      </c>
      <c r="I65" s="65">
        <f t="shared" si="3"/>
        <v>1.0369575883756126</v>
      </c>
    </row>
    <row r="66" spans="2:9" ht="30" customHeight="1">
      <c r="B66" s="154"/>
      <c r="C66" s="173"/>
      <c r="D66" s="10" t="s">
        <v>88</v>
      </c>
      <c r="E66" s="8" t="s">
        <v>95</v>
      </c>
      <c r="F66" s="13">
        <v>185000</v>
      </c>
      <c r="G66" s="13">
        <v>185000</v>
      </c>
      <c r="H66" s="64">
        <v>223691</v>
      </c>
      <c r="I66" s="65">
        <f t="shared" si="3"/>
        <v>1.2091405405405404</v>
      </c>
    </row>
    <row r="67" spans="2:9" ht="42.75" customHeight="1">
      <c r="B67" s="154"/>
      <c r="C67" s="172">
        <v>75618</v>
      </c>
      <c r="D67" s="8"/>
      <c r="E67" s="16" t="s">
        <v>32</v>
      </c>
      <c r="F67" s="14">
        <f>SUM(F68:F69)</f>
        <v>1005000</v>
      </c>
      <c r="G67" s="14">
        <f>SUM(G68:G69)</f>
        <v>1413438</v>
      </c>
      <c r="H67" s="14">
        <f>SUM(H68:H69)</f>
        <v>1593780</v>
      </c>
      <c r="I67" s="89">
        <f t="shared" si="3"/>
        <v>1.127591022740297</v>
      </c>
    </row>
    <row r="68" spans="2:9" ht="25.5">
      <c r="B68" s="154"/>
      <c r="C68" s="172"/>
      <c r="D68" s="48" t="s">
        <v>90</v>
      </c>
      <c r="E68" s="8" t="s">
        <v>33</v>
      </c>
      <c r="F68" s="13">
        <v>1000000</v>
      </c>
      <c r="G68" s="13">
        <v>1408438</v>
      </c>
      <c r="H68" s="64">
        <v>1588045</v>
      </c>
      <c r="I68" s="65">
        <f t="shared" si="3"/>
        <v>1.1275221202495247</v>
      </c>
    </row>
    <row r="69" spans="2:9" ht="27" customHeight="1">
      <c r="B69" s="154"/>
      <c r="C69" s="172"/>
      <c r="D69" s="75" t="s">
        <v>91</v>
      </c>
      <c r="E69" s="1" t="s">
        <v>96</v>
      </c>
      <c r="F69" s="74">
        <v>5000</v>
      </c>
      <c r="G69" s="77">
        <v>5000</v>
      </c>
      <c r="H69" s="106">
        <v>5735</v>
      </c>
      <c r="I69" s="65">
        <f t="shared" si="3"/>
        <v>1.147</v>
      </c>
    </row>
    <row r="70" spans="2:9" ht="15" thickBot="1">
      <c r="B70" s="90">
        <v>758</v>
      </c>
      <c r="C70" s="33"/>
      <c r="D70" s="33"/>
      <c r="E70" s="37" t="s">
        <v>34</v>
      </c>
      <c r="F70" s="35">
        <f>SUM(F71+F76+F78+F80)</f>
        <v>15074242</v>
      </c>
      <c r="G70" s="35">
        <f>SUM(G71+G73+G76+G78+G80)</f>
        <v>15370559</v>
      </c>
      <c r="H70" s="35">
        <f>SUM(H71+H73+H76+H78+H80)</f>
        <v>15387970</v>
      </c>
      <c r="I70" s="109">
        <f t="shared" si="3"/>
        <v>1.0011327499539866</v>
      </c>
    </row>
    <row r="71" spans="2:9" ht="28.5" customHeight="1">
      <c r="B71" s="155"/>
      <c r="C71" s="144">
        <v>75801</v>
      </c>
      <c r="D71" s="2"/>
      <c r="E71" s="23" t="s">
        <v>35</v>
      </c>
      <c r="F71" s="29">
        <f>SUM(F72)</f>
        <v>13037579</v>
      </c>
      <c r="G71" s="29">
        <f>SUM(G72)</f>
        <v>12812425</v>
      </c>
      <c r="H71" s="102">
        <f>SUM(H72)</f>
        <v>12812425</v>
      </c>
      <c r="I71" s="30">
        <f t="shared" si="3"/>
        <v>1</v>
      </c>
    </row>
    <row r="72" spans="2:9" ht="25.5">
      <c r="B72" s="154"/>
      <c r="C72" s="173"/>
      <c r="D72" s="8">
        <v>2920</v>
      </c>
      <c r="E72" s="8" t="s">
        <v>36</v>
      </c>
      <c r="F72" s="13">
        <v>13037579</v>
      </c>
      <c r="G72" s="13">
        <v>12812425</v>
      </c>
      <c r="H72" s="64">
        <v>12812425</v>
      </c>
      <c r="I72" s="65">
        <f t="shared" si="3"/>
        <v>1</v>
      </c>
    </row>
    <row r="73" spans="2:9" ht="26.25" customHeight="1">
      <c r="B73" s="154"/>
      <c r="C73" s="54">
        <v>75802</v>
      </c>
      <c r="D73" s="16"/>
      <c r="E73" s="16" t="s">
        <v>98</v>
      </c>
      <c r="F73" s="14">
        <f>SUM(F74:F75)</f>
        <v>0</v>
      </c>
      <c r="G73" s="14">
        <f>SUM(G74:G75)</f>
        <v>520679</v>
      </c>
      <c r="H73" s="76">
        <f>SUM(H74:H75)</f>
        <v>520679</v>
      </c>
      <c r="I73" s="65">
        <f t="shared" si="3"/>
        <v>1</v>
      </c>
    </row>
    <row r="74" spans="2:9" ht="27" customHeight="1">
      <c r="B74" s="154"/>
      <c r="C74" s="154"/>
      <c r="D74" s="8">
        <v>2760</v>
      </c>
      <c r="E74" s="8" t="s">
        <v>99</v>
      </c>
      <c r="F74" s="13"/>
      <c r="G74" s="13">
        <v>320679</v>
      </c>
      <c r="H74" s="64">
        <v>320679</v>
      </c>
      <c r="I74" s="65">
        <f t="shared" si="3"/>
        <v>1</v>
      </c>
    </row>
    <row r="75" spans="2:9" ht="27.75" customHeight="1">
      <c r="B75" s="154"/>
      <c r="C75" s="154"/>
      <c r="D75" s="8">
        <v>2780</v>
      </c>
      <c r="E75" s="8" t="s">
        <v>100</v>
      </c>
      <c r="F75" s="13"/>
      <c r="G75" s="13">
        <v>200000</v>
      </c>
      <c r="H75" s="64">
        <v>200000</v>
      </c>
      <c r="I75" s="65">
        <f t="shared" si="3"/>
        <v>1</v>
      </c>
    </row>
    <row r="76" spans="2:9" ht="28.5" customHeight="1">
      <c r="B76" s="159"/>
      <c r="C76" s="54">
        <v>75803</v>
      </c>
      <c r="D76" s="8"/>
      <c r="E76" s="16" t="s">
        <v>37</v>
      </c>
      <c r="F76" s="14">
        <f>SUM(F77)</f>
        <v>1020807</v>
      </c>
      <c r="G76" s="14">
        <f>SUM(G77)</f>
        <v>1020807</v>
      </c>
      <c r="H76" s="76">
        <f>SUM(H77)</f>
        <v>1020807</v>
      </c>
      <c r="I76" s="89">
        <f t="shared" si="3"/>
        <v>1</v>
      </c>
    </row>
    <row r="77" spans="2:9" ht="25.5">
      <c r="B77" s="159"/>
      <c r="C77" s="56"/>
      <c r="D77" s="8">
        <v>2920</v>
      </c>
      <c r="E77" s="8" t="s">
        <v>36</v>
      </c>
      <c r="F77" s="13">
        <v>1020807</v>
      </c>
      <c r="G77" s="13">
        <v>1020807</v>
      </c>
      <c r="H77" s="64">
        <v>1020807</v>
      </c>
      <c r="I77" s="65">
        <f t="shared" si="3"/>
        <v>1</v>
      </c>
    </row>
    <row r="78" spans="2:9" ht="28.5">
      <c r="B78" s="154"/>
      <c r="C78" s="23">
        <v>75814</v>
      </c>
      <c r="D78" s="8"/>
      <c r="E78" s="9" t="s">
        <v>38</v>
      </c>
      <c r="F78" s="14">
        <f>SUM(F79:F79)</f>
        <v>15000</v>
      </c>
      <c r="G78" s="14">
        <f>SUM(G79:G79)</f>
        <v>15000</v>
      </c>
      <c r="H78" s="76">
        <f>SUM(H79:H79)</f>
        <v>32411</v>
      </c>
      <c r="I78" s="89">
        <f t="shared" si="3"/>
        <v>2.1607333333333334</v>
      </c>
    </row>
    <row r="79" spans="2:9" ht="12.75">
      <c r="B79" s="154"/>
      <c r="C79" s="117"/>
      <c r="D79" s="91" t="s">
        <v>82</v>
      </c>
      <c r="E79" s="62" t="s">
        <v>12</v>
      </c>
      <c r="F79" s="63">
        <v>15000</v>
      </c>
      <c r="G79" s="63">
        <v>15000</v>
      </c>
      <c r="H79" s="68">
        <v>32411</v>
      </c>
      <c r="I79" s="65">
        <f t="shared" si="3"/>
        <v>2.1607333333333334</v>
      </c>
    </row>
    <row r="80" spans="2:9" ht="27.75" customHeight="1">
      <c r="B80" s="159"/>
      <c r="C80" s="54">
        <v>75832</v>
      </c>
      <c r="D80" s="131"/>
      <c r="E80" s="24" t="s">
        <v>101</v>
      </c>
      <c r="F80" s="88">
        <f>SUM(F81)</f>
        <v>1000856</v>
      </c>
      <c r="G80" s="88">
        <f>SUM(G81)</f>
        <v>1001648</v>
      </c>
      <c r="H80" s="88">
        <f>SUM(H81)</f>
        <v>1001648</v>
      </c>
      <c r="I80" s="89">
        <f t="shared" si="3"/>
        <v>1</v>
      </c>
    </row>
    <row r="81" spans="2:9" ht="29.25" customHeight="1" thickBot="1">
      <c r="B81" s="159"/>
      <c r="C81" s="11"/>
      <c r="D81" s="132">
        <v>2920</v>
      </c>
      <c r="E81" s="62" t="s">
        <v>36</v>
      </c>
      <c r="F81" s="77">
        <v>1000856</v>
      </c>
      <c r="G81" s="77">
        <v>1001648</v>
      </c>
      <c r="H81" s="107">
        <v>1001648</v>
      </c>
      <c r="I81" s="66">
        <f t="shared" si="3"/>
        <v>1</v>
      </c>
    </row>
    <row r="82" spans="2:9" ht="29.25" thickBot="1">
      <c r="B82" s="93">
        <v>801</v>
      </c>
      <c r="C82" s="94"/>
      <c r="D82" s="94"/>
      <c r="E82" s="93" t="s">
        <v>39</v>
      </c>
      <c r="F82" s="95">
        <f>SUM(F83+F89+F93+F104+F106+F108)</f>
        <v>142285</v>
      </c>
      <c r="G82" s="95">
        <f>SUM(G83+G89+G93+G104+G106+G108)</f>
        <v>350538</v>
      </c>
      <c r="H82" s="95">
        <f>SUM(H83+H89+H93+H104+H106+H108)</f>
        <v>375745</v>
      </c>
      <c r="I82" s="134">
        <f t="shared" si="3"/>
        <v>1.0719094648796992</v>
      </c>
    </row>
    <row r="83" spans="2:9" ht="15.75" customHeight="1">
      <c r="B83" s="148"/>
      <c r="C83" s="22">
        <v>80102</v>
      </c>
      <c r="D83" s="8"/>
      <c r="E83" s="16" t="s">
        <v>40</v>
      </c>
      <c r="F83" s="29">
        <f>SUM(F84:F87)</f>
        <v>700</v>
      </c>
      <c r="G83" s="29">
        <f>SUM(G84:G88)</f>
        <v>56008</v>
      </c>
      <c r="H83" s="29">
        <f>SUM(H84:H88)</f>
        <v>56020</v>
      </c>
      <c r="I83" s="133">
        <f t="shared" si="3"/>
        <v>1.0002142551064133</v>
      </c>
    </row>
    <row r="84" spans="2:9" ht="14.25" customHeight="1">
      <c r="B84" s="159"/>
      <c r="C84" s="154"/>
      <c r="D84" s="10" t="s">
        <v>82</v>
      </c>
      <c r="E84" s="8" t="s">
        <v>12</v>
      </c>
      <c r="F84" s="78">
        <v>400</v>
      </c>
      <c r="G84" s="88">
        <v>400</v>
      </c>
      <c r="H84" s="104">
        <v>476</v>
      </c>
      <c r="I84" s="65">
        <f t="shared" si="3"/>
        <v>1.19</v>
      </c>
    </row>
    <row r="85" spans="2:9" ht="13.5" customHeight="1">
      <c r="B85" s="159"/>
      <c r="C85" s="154"/>
      <c r="D85" s="10" t="s">
        <v>83</v>
      </c>
      <c r="E85" s="8" t="s">
        <v>27</v>
      </c>
      <c r="F85" s="78"/>
      <c r="G85" s="88"/>
      <c r="H85" s="104">
        <v>36</v>
      </c>
      <c r="I85" s="65"/>
    </row>
    <row r="86" spans="2:9" ht="27" customHeight="1">
      <c r="B86" s="159"/>
      <c r="C86" s="154"/>
      <c r="D86" s="10">
        <v>2390</v>
      </c>
      <c r="E86" s="8" t="s">
        <v>79</v>
      </c>
      <c r="F86" s="78">
        <v>300</v>
      </c>
      <c r="G86" s="88"/>
      <c r="H86" s="104"/>
      <c r="I86" s="65"/>
    </row>
    <row r="87" spans="2:9" ht="48.75" customHeight="1">
      <c r="B87" s="159"/>
      <c r="C87" s="154"/>
      <c r="D87" s="8">
        <v>2440</v>
      </c>
      <c r="E87" s="17" t="s">
        <v>73</v>
      </c>
      <c r="F87" s="13"/>
      <c r="G87" s="13">
        <v>700</v>
      </c>
      <c r="H87" s="64">
        <v>600</v>
      </c>
      <c r="I87" s="65">
        <f t="shared" si="3"/>
        <v>0.8571428571428571</v>
      </c>
    </row>
    <row r="88" spans="2:9" ht="72.75" customHeight="1">
      <c r="B88" s="159"/>
      <c r="C88" s="56"/>
      <c r="D88" s="8">
        <v>6260</v>
      </c>
      <c r="E88" s="21" t="s">
        <v>66</v>
      </c>
      <c r="F88" s="13"/>
      <c r="G88" s="13">
        <v>54908</v>
      </c>
      <c r="H88" s="64">
        <v>54908</v>
      </c>
      <c r="I88" s="65">
        <f t="shared" si="3"/>
        <v>1</v>
      </c>
    </row>
    <row r="89" spans="2:9" ht="17.25" customHeight="1">
      <c r="B89" s="154"/>
      <c r="C89" s="84">
        <v>80120</v>
      </c>
      <c r="D89" s="8"/>
      <c r="E89" s="16" t="s">
        <v>41</v>
      </c>
      <c r="F89" s="14">
        <f>SUM(F90:F92)</f>
        <v>6300</v>
      </c>
      <c r="G89" s="14">
        <f>SUM(G90:G92)</f>
        <v>1470</v>
      </c>
      <c r="H89" s="76">
        <f>SUM(H90:H92)</f>
        <v>1801</v>
      </c>
      <c r="I89" s="30">
        <f t="shared" si="3"/>
        <v>1.2251700680272108</v>
      </c>
    </row>
    <row r="90" spans="2:9" ht="14.25" customHeight="1">
      <c r="B90" s="154"/>
      <c r="C90" s="161"/>
      <c r="D90" s="10" t="s">
        <v>82</v>
      </c>
      <c r="E90" s="8" t="s">
        <v>47</v>
      </c>
      <c r="F90" s="13">
        <v>600</v>
      </c>
      <c r="G90" s="13">
        <v>600</v>
      </c>
      <c r="H90" s="64">
        <v>907</v>
      </c>
      <c r="I90" s="30">
        <f t="shared" si="3"/>
        <v>1.5116666666666667</v>
      </c>
    </row>
    <row r="91" spans="2:9" ht="13.5" customHeight="1">
      <c r="B91" s="154"/>
      <c r="C91" s="162"/>
      <c r="D91" s="10" t="s">
        <v>83</v>
      </c>
      <c r="E91" s="8" t="s">
        <v>27</v>
      </c>
      <c r="F91" s="13">
        <v>0</v>
      </c>
      <c r="G91" s="13"/>
      <c r="H91" s="64">
        <v>24</v>
      </c>
      <c r="I91" s="30"/>
    </row>
    <row r="92" spans="2:9" ht="28.5" customHeight="1">
      <c r="B92" s="154"/>
      <c r="C92" s="162"/>
      <c r="D92" s="10">
        <v>2390</v>
      </c>
      <c r="E92" s="8" t="s">
        <v>79</v>
      </c>
      <c r="F92" s="13">
        <v>5700</v>
      </c>
      <c r="G92" s="13">
        <v>870</v>
      </c>
      <c r="H92" s="64">
        <v>870</v>
      </c>
      <c r="I92" s="65">
        <f t="shared" si="3"/>
        <v>1</v>
      </c>
    </row>
    <row r="93" spans="2:9" ht="15.75" customHeight="1">
      <c r="B93" s="154"/>
      <c r="C93" s="24">
        <v>80130</v>
      </c>
      <c r="D93" s="20"/>
      <c r="E93" s="16" t="s">
        <v>42</v>
      </c>
      <c r="F93" s="14">
        <f>SUM(F95:F103)</f>
        <v>39300</v>
      </c>
      <c r="G93" s="14">
        <f>SUM(G94:G103)</f>
        <v>196175</v>
      </c>
      <c r="H93" s="14">
        <f>SUM(H94:H103)</f>
        <v>220754</v>
      </c>
      <c r="I93" s="65">
        <f t="shared" si="3"/>
        <v>1.1252911940869121</v>
      </c>
    </row>
    <row r="94" spans="2:9" ht="15.75" customHeight="1">
      <c r="B94" s="154"/>
      <c r="C94" s="114"/>
      <c r="D94" s="10" t="s">
        <v>85</v>
      </c>
      <c r="E94" s="8" t="s">
        <v>113</v>
      </c>
      <c r="F94" s="14"/>
      <c r="G94" s="13"/>
      <c r="H94" s="64">
        <v>6322</v>
      </c>
      <c r="I94" s="65"/>
    </row>
    <row r="95" spans="2:9" ht="15.75" customHeight="1">
      <c r="B95" s="154"/>
      <c r="C95" s="161"/>
      <c r="D95" s="10" t="s">
        <v>82</v>
      </c>
      <c r="E95" s="8" t="s">
        <v>12</v>
      </c>
      <c r="F95" s="13">
        <v>1000</v>
      </c>
      <c r="G95" s="13">
        <v>1000</v>
      </c>
      <c r="H95" s="64">
        <v>1731</v>
      </c>
      <c r="I95" s="65">
        <f t="shared" si="3"/>
        <v>1.731</v>
      </c>
    </row>
    <row r="96" spans="2:9" ht="15" customHeight="1">
      <c r="B96" s="154"/>
      <c r="C96" s="145"/>
      <c r="D96" s="10" t="s">
        <v>83</v>
      </c>
      <c r="E96" s="8" t="s">
        <v>27</v>
      </c>
      <c r="F96" s="13"/>
      <c r="G96" s="13"/>
      <c r="H96" s="64">
        <v>29</v>
      </c>
      <c r="I96" s="65"/>
    </row>
    <row r="97" spans="2:9" ht="24" customHeight="1">
      <c r="B97" s="154"/>
      <c r="C97" s="145"/>
      <c r="D97" s="10">
        <v>2380</v>
      </c>
      <c r="E97" s="17" t="s">
        <v>77</v>
      </c>
      <c r="F97" s="13">
        <v>31600</v>
      </c>
      <c r="G97" s="13">
        <v>31600</v>
      </c>
      <c r="H97" s="64">
        <v>64707</v>
      </c>
      <c r="I97" s="65">
        <f t="shared" si="3"/>
        <v>2.0476898734177214</v>
      </c>
    </row>
    <row r="98" spans="2:9" ht="26.25" customHeight="1">
      <c r="B98" s="154"/>
      <c r="C98" s="145"/>
      <c r="D98" s="10">
        <v>2390</v>
      </c>
      <c r="E98" s="8" t="s">
        <v>79</v>
      </c>
      <c r="F98" s="13">
        <v>6700</v>
      </c>
      <c r="G98" s="13">
        <v>2350</v>
      </c>
      <c r="H98" s="64">
        <v>1550</v>
      </c>
      <c r="I98" s="65">
        <f t="shared" si="3"/>
        <v>0.6595744680851063</v>
      </c>
    </row>
    <row r="99" spans="2:9" ht="51" customHeight="1">
      <c r="B99" s="154"/>
      <c r="C99" s="145"/>
      <c r="D99" s="8">
        <v>2701</v>
      </c>
      <c r="E99" s="17" t="s">
        <v>120</v>
      </c>
      <c r="F99" s="13"/>
      <c r="G99" s="13">
        <v>76030</v>
      </c>
      <c r="H99" s="64">
        <v>74212</v>
      </c>
      <c r="I99" s="65">
        <f t="shared" si="3"/>
        <v>0.9760883861633566</v>
      </c>
    </row>
    <row r="100" spans="2:9" ht="48.75" customHeight="1">
      <c r="B100" s="154"/>
      <c r="C100" s="145"/>
      <c r="D100" s="10">
        <v>2705</v>
      </c>
      <c r="E100" s="17" t="s">
        <v>121</v>
      </c>
      <c r="F100" s="13"/>
      <c r="G100" s="13"/>
      <c r="H100" s="64">
        <v>2168</v>
      </c>
      <c r="I100" s="65"/>
    </row>
    <row r="101" spans="2:9" ht="48" customHeight="1">
      <c r="B101" s="154"/>
      <c r="C101" s="145"/>
      <c r="D101" s="10">
        <v>2707</v>
      </c>
      <c r="E101" s="17" t="s">
        <v>122</v>
      </c>
      <c r="F101" s="13"/>
      <c r="G101" s="13">
        <v>75804</v>
      </c>
      <c r="H101" s="64">
        <v>60644</v>
      </c>
      <c r="I101" s="65">
        <f t="shared" si="3"/>
        <v>0.8000105535327952</v>
      </c>
    </row>
    <row r="102" spans="2:9" ht="38.25" customHeight="1">
      <c r="B102" s="154"/>
      <c r="C102" s="145"/>
      <c r="D102" s="135">
        <v>2708</v>
      </c>
      <c r="E102" s="17" t="s">
        <v>123</v>
      </c>
      <c r="F102" s="78"/>
      <c r="G102" s="13">
        <v>7043</v>
      </c>
      <c r="H102" s="64">
        <v>7043</v>
      </c>
      <c r="I102" s="65">
        <f t="shared" si="3"/>
        <v>1</v>
      </c>
    </row>
    <row r="103" spans="2:9" ht="51" customHeight="1">
      <c r="B103" s="154"/>
      <c r="C103" s="145"/>
      <c r="D103" s="8">
        <v>2709</v>
      </c>
      <c r="E103" s="17" t="s">
        <v>124</v>
      </c>
      <c r="F103" s="13"/>
      <c r="G103" s="13">
        <v>2348</v>
      </c>
      <c r="H103" s="64">
        <v>2348</v>
      </c>
      <c r="I103" s="65">
        <f t="shared" si="3"/>
        <v>1</v>
      </c>
    </row>
    <row r="104" spans="2:9" ht="29.25" customHeight="1">
      <c r="B104" s="159"/>
      <c r="C104" s="24">
        <v>80142</v>
      </c>
      <c r="D104" s="8"/>
      <c r="E104" s="16" t="s">
        <v>102</v>
      </c>
      <c r="F104" s="14">
        <f>SUM(F105:F105)</f>
        <v>100</v>
      </c>
      <c r="G104" s="14">
        <f>SUM(G105:G105)</f>
        <v>100</v>
      </c>
      <c r="H104" s="76">
        <f>SUM(H105:H105)</f>
        <v>385</v>
      </c>
      <c r="I104" s="65">
        <f t="shared" si="3"/>
        <v>3.85</v>
      </c>
    </row>
    <row r="105" spans="2:9" ht="16.5" customHeight="1">
      <c r="B105" s="159"/>
      <c r="C105" s="122"/>
      <c r="D105" s="8" t="s">
        <v>82</v>
      </c>
      <c r="E105" s="61" t="s">
        <v>70</v>
      </c>
      <c r="F105" s="58">
        <v>100</v>
      </c>
      <c r="G105" s="14">
        <v>100</v>
      </c>
      <c r="H105" s="108">
        <v>385</v>
      </c>
      <c r="I105" s="65">
        <f t="shared" si="3"/>
        <v>3.85</v>
      </c>
    </row>
    <row r="106" spans="2:9" ht="27" customHeight="1">
      <c r="B106" s="154"/>
      <c r="C106" s="16">
        <v>80147</v>
      </c>
      <c r="D106" s="8"/>
      <c r="E106" s="16" t="s">
        <v>71</v>
      </c>
      <c r="F106" s="14">
        <f>SUM(F107:F107)</f>
        <v>95885</v>
      </c>
      <c r="G106" s="14">
        <f>SUM(G107:G107)</f>
        <v>95885</v>
      </c>
      <c r="H106" s="76">
        <f>SUM(H107:H107)</f>
        <v>95885</v>
      </c>
      <c r="I106" s="65">
        <f t="shared" si="3"/>
        <v>1</v>
      </c>
    </row>
    <row r="107" spans="2:9" ht="53.25" customHeight="1">
      <c r="B107" s="154"/>
      <c r="C107" s="8"/>
      <c r="D107" s="8">
        <v>2330</v>
      </c>
      <c r="E107" s="8" t="s">
        <v>78</v>
      </c>
      <c r="F107" s="13">
        <v>95885</v>
      </c>
      <c r="G107" s="13">
        <v>95885</v>
      </c>
      <c r="H107" s="64">
        <v>95885</v>
      </c>
      <c r="I107" s="65">
        <f t="shared" si="3"/>
        <v>1</v>
      </c>
    </row>
    <row r="108" spans="2:9" ht="12.75">
      <c r="B108" s="154"/>
      <c r="C108" s="16">
        <v>80195</v>
      </c>
      <c r="D108" s="8"/>
      <c r="E108" s="16" t="s">
        <v>43</v>
      </c>
      <c r="F108" s="14"/>
      <c r="G108" s="14">
        <f>SUM(G109:G109)</f>
        <v>900</v>
      </c>
      <c r="H108" s="76">
        <f>SUM(H109:H109)</f>
        <v>900</v>
      </c>
      <c r="I108" s="65">
        <f t="shared" si="3"/>
        <v>1</v>
      </c>
    </row>
    <row r="109" spans="2:9" ht="40.5" customHeight="1">
      <c r="B109" s="154"/>
      <c r="C109" s="1"/>
      <c r="D109" s="8">
        <v>2130</v>
      </c>
      <c r="E109" s="8" t="s">
        <v>9</v>
      </c>
      <c r="F109" s="13"/>
      <c r="G109" s="13">
        <v>900</v>
      </c>
      <c r="H109" s="64">
        <v>900</v>
      </c>
      <c r="I109" s="65">
        <f t="shared" si="3"/>
        <v>1</v>
      </c>
    </row>
    <row r="110" spans="2:9" ht="22.5" customHeight="1" thickBot="1">
      <c r="B110" s="32">
        <v>851</v>
      </c>
      <c r="C110" s="33"/>
      <c r="D110" s="33"/>
      <c r="E110" s="34" t="s">
        <v>44</v>
      </c>
      <c r="F110" s="35">
        <f>SUM(F117+F115+F111)</f>
        <v>596000</v>
      </c>
      <c r="G110" s="35">
        <f>SUM(G111+G113+G115+G117)</f>
        <v>1599122</v>
      </c>
      <c r="H110" s="35">
        <f>SUM(H111+H113+H115+H117)</f>
        <v>1577781</v>
      </c>
      <c r="I110" s="109">
        <f t="shared" si="3"/>
        <v>0.9866545516852373</v>
      </c>
    </row>
    <row r="111" spans="2:9" ht="19.5" customHeight="1">
      <c r="B111" s="152"/>
      <c r="C111" s="16">
        <v>85111</v>
      </c>
      <c r="D111" s="8"/>
      <c r="E111" s="16" t="s">
        <v>65</v>
      </c>
      <c r="F111" s="14">
        <f>SUM(F112)</f>
        <v>0</v>
      </c>
      <c r="G111" s="14">
        <f>SUM(G112)</f>
        <v>51500</v>
      </c>
      <c r="H111" s="14">
        <f>SUM(H112)</f>
        <v>51500</v>
      </c>
      <c r="I111" s="30">
        <f t="shared" si="3"/>
        <v>1</v>
      </c>
    </row>
    <row r="112" spans="2:9" ht="27" customHeight="1">
      <c r="B112" s="153"/>
      <c r="C112" s="24"/>
      <c r="D112" s="20">
        <v>2710</v>
      </c>
      <c r="E112" s="21" t="s">
        <v>126</v>
      </c>
      <c r="F112" s="78"/>
      <c r="G112" s="78">
        <v>51500</v>
      </c>
      <c r="H112" s="78">
        <v>51500</v>
      </c>
      <c r="I112" s="65"/>
    </row>
    <row r="113" spans="2:9" ht="28.5" customHeight="1">
      <c r="B113" s="153"/>
      <c r="C113" s="16">
        <v>85117</v>
      </c>
      <c r="D113" s="8"/>
      <c r="E113" s="16" t="s">
        <v>125</v>
      </c>
      <c r="F113" s="14">
        <f>SUM(F114)</f>
        <v>0</v>
      </c>
      <c r="G113" s="14">
        <f>SUM(G114)</f>
        <v>503614</v>
      </c>
      <c r="H113" s="14">
        <f>SUM(H114)</f>
        <v>497614</v>
      </c>
      <c r="I113" s="82">
        <f t="shared" si="3"/>
        <v>0.988086113571108</v>
      </c>
    </row>
    <row r="114" spans="2:9" ht="71.25" customHeight="1">
      <c r="B114" s="153"/>
      <c r="C114" s="16"/>
      <c r="D114" s="8">
        <v>6260</v>
      </c>
      <c r="E114" s="21" t="s">
        <v>66</v>
      </c>
      <c r="F114" s="13"/>
      <c r="G114" s="13">
        <v>503614</v>
      </c>
      <c r="H114" s="64">
        <v>497614</v>
      </c>
      <c r="I114" s="82">
        <f t="shared" si="3"/>
        <v>0.988086113571108</v>
      </c>
    </row>
    <row r="115" spans="2:9" ht="21" customHeight="1">
      <c r="B115" s="153"/>
      <c r="C115" s="16">
        <v>85121</v>
      </c>
      <c r="D115" s="8"/>
      <c r="E115" s="16" t="s">
        <v>103</v>
      </c>
      <c r="F115" s="60">
        <f>SUM(F116)</f>
        <v>0</v>
      </c>
      <c r="G115" s="60">
        <f>SUM(G116)</f>
        <v>450114</v>
      </c>
      <c r="H115" s="60">
        <f>SUM(H116)</f>
        <v>450114</v>
      </c>
      <c r="I115" s="89">
        <f aca="true" t="shared" si="4" ref="I115:I157">H115/G115</f>
        <v>1</v>
      </c>
    </row>
    <row r="116" spans="2:9" ht="75" customHeight="1">
      <c r="B116" s="153"/>
      <c r="C116" s="16"/>
      <c r="D116" s="8">
        <v>6260</v>
      </c>
      <c r="E116" s="21" t="s">
        <v>66</v>
      </c>
      <c r="F116" s="13"/>
      <c r="G116" s="13">
        <v>450114</v>
      </c>
      <c r="H116" s="64">
        <v>450114</v>
      </c>
      <c r="I116" s="65">
        <f t="shared" si="4"/>
        <v>1</v>
      </c>
    </row>
    <row r="117" spans="2:9" ht="26.25" customHeight="1">
      <c r="B117" s="153"/>
      <c r="C117" s="16">
        <v>85156</v>
      </c>
      <c r="D117" s="8"/>
      <c r="E117" s="16" t="s">
        <v>45</v>
      </c>
      <c r="F117" s="19">
        <f>SUM(F118)</f>
        <v>596000</v>
      </c>
      <c r="G117" s="19">
        <f>SUM(G118)</f>
        <v>593894</v>
      </c>
      <c r="H117" s="97">
        <f>SUM(H118)</f>
        <v>578553</v>
      </c>
      <c r="I117" s="89">
        <f t="shared" si="4"/>
        <v>0.9741687910637252</v>
      </c>
    </row>
    <row r="118" spans="2:9" ht="51.75" customHeight="1">
      <c r="B118" s="153"/>
      <c r="C118" s="8"/>
      <c r="D118" s="8">
        <v>2110</v>
      </c>
      <c r="E118" s="8" t="s">
        <v>7</v>
      </c>
      <c r="F118" s="13">
        <v>596000</v>
      </c>
      <c r="G118" s="13">
        <v>593894</v>
      </c>
      <c r="H118" s="64">
        <v>578553</v>
      </c>
      <c r="I118" s="65">
        <f t="shared" si="4"/>
        <v>0.9741687910637252</v>
      </c>
    </row>
    <row r="119" spans="2:9" ht="24.75" customHeight="1" thickBot="1">
      <c r="B119" s="116">
        <v>852</v>
      </c>
      <c r="C119" s="39"/>
      <c r="D119" s="39"/>
      <c r="E119" s="43" t="s">
        <v>104</v>
      </c>
      <c r="F119" s="40">
        <f>SUM(F120+F125+F127+F132+F134)</f>
        <v>1500200</v>
      </c>
      <c r="G119" s="40">
        <f>SUM(G120+G125+G127+G132+G134)</f>
        <v>1868912</v>
      </c>
      <c r="H119" s="40">
        <f>SUM(H120+H125+H127+H132+H134)</f>
        <v>1872602</v>
      </c>
      <c r="I119" s="89">
        <f t="shared" si="4"/>
        <v>1.0019744107801758</v>
      </c>
    </row>
    <row r="120" spans="2:9" ht="25.5">
      <c r="B120" s="155"/>
      <c r="C120" s="22">
        <v>85201</v>
      </c>
      <c r="D120" s="8"/>
      <c r="E120" s="16" t="s">
        <v>46</v>
      </c>
      <c r="F120" s="14">
        <f>SUM(F121:F124)</f>
        <v>1181400</v>
      </c>
      <c r="G120" s="14">
        <f>SUM(G121:G124)</f>
        <v>1595400</v>
      </c>
      <c r="H120" s="76">
        <f>SUM(H121:H124)</f>
        <v>1601349</v>
      </c>
      <c r="I120" s="89">
        <f t="shared" si="4"/>
        <v>1.003728845430613</v>
      </c>
    </row>
    <row r="121" spans="2:9" ht="40.5" customHeight="1">
      <c r="B121" s="154"/>
      <c r="C121" s="156"/>
      <c r="D121" s="10" t="s">
        <v>114</v>
      </c>
      <c r="E121" s="49" t="s">
        <v>115</v>
      </c>
      <c r="F121" s="13">
        <v>8000</v>
      </c>
      <c r="G121" s="13">
        <v>8000</v>
      </c>
      <c r="H121" s="64">
        <v>4180</v>
      </c>
      <c r="I121" s="65">
        <f t="shared" si="4"/>
        <v>0.5225</v>
      </c>
    </row>
    <row r="122" spans="2:9" ht="15.75" customHeight="1">
      <c r="B122" s="154"/>
      <c r="C122" s="157"/>
      <c r="D122" s="10" t="s">
        <v>82</v>
      </c>
      <c r="E122" s="49" t="s">
        <v>12</v>
      </c>
      <c r="F122" s="13">
        <v>400</v>
      </c>
      <c r="G122" s="13">
        <v>400</v>
      </c>
      <c r="H122" s="64">
        <v>638</v>
      </c>
      <c r="I122" s="65">
        <f t="shared" si="4"/>
        <v>1.595</v>
      </c>
    </row>
    <row r="123" spans="2:9" ht="15.75" customHeight="1">
      <c r="B123" s="154"/>
      <c r="C123" s="157"/>
      <c r="D123" s="10" t="s">
        <v>83</v>
      </c>
      <c r="E123" s="49" t="s">
        <v>27</v>
      </c>
      <c r="F123" s="13"/>
      <c r="G123" s="13"/>
      <c r="H123" s="64">
        <v>721</v>
      </c>
      <c r="I123" s="65"/>
    </row>
    <row r="124" spans="2:9" ht="51" customHeight="1">
      <c r="B124" s="154"/>
      <c r="C124" s="157"/>
      <c r="D124" s="8">
        <v>2320</v>
      </c>
      <c r="E124" s="8" t="s">
        <v>116</v>
      </c>
      <c r="F124" s="13">
        <v>1173000</v>
      </c>
      <c r="G124" s="13">
        <v>1587000</v>
      </c>
      <c r="H124" s="64">
        <v>1595810</v>
      </c>
      <c r="I124" s="65">
        <f t="shared" si="4"/>
        <v>1.005551354757404</v>
      </c>
    </row>
    <row r="125" spans="2:9" ht="14.25">
      <c r="B125" s="154"/>
      <c r="C125" s="84">
        <v>85203</v>
      </c>
      <c r="D125" s="8"/>
      <c r="E125" s="9" t="s">
        <v>48</v>
      </c>
      <c r="F125" s="14">
        <f>SUM(F126)</f>
        <v>204000</v>
      </c>
      <c r="G125" s="14">
        <f>SUM(G126)</f>
        <v>224000</v>
      </c>
      <c r="H125" s="76">
        <f>SUM(H126)</f>
        <v>224000</v>
      </c>
      <c r="I125" s="65">
        <f t="shared" si="4"/>
        <v>1</v>
      </c>
    </row>
    <row r="126" spans="2:9" ht="37.5" customHeight="1">
      <c r="B126" s="154"/>
      <c r="C126" s="8"/>
      <c r="D126" s="8">
        <v>2110</v>
      </c>
      <c r="E126" s="17" t="s">
        <v>68</v>
      </c>
      <c r="F126" s="13">
        <v>204000</v>
      </c>
      <c r="G126" s="13">
        <v>224000</v>
      </c>
      <c r="H126" s="64">
        <v>224000</v>
      </c>
      <c r="I126" s="65">
        <f t="shared" si="4"/>
        <v>1</v>
      </c>
    </row>
    <row r="127" spans="2:9" ht="12.75">
      <c r="B127" s="154"/>
      <c r="C127" s="84">
        <v>85204</v>
      </c>
      <c r="D127" s="8"/>
      <c r="E127" s="16" t="s">
        <v>49</v>
      </c>
      <c r="F127" s="14">
        <f>SUM(F128:F131)</f>
        <v>105800</v>
      </c>
      <c r="G127" s="14">
        <f>SUM(G128:G131)</f>
        <v>20800</v>
      </c>
      <c r="H127" s="76">
        <f>SUM(H128:H131)</f>
        <v>19910</v>
      </c>
      <c r="I127" s="65">
        <f t="shared" si="4"/>
        <v>0.9572115384615385</v>
      </c>
    </row>
    <row r="128" spans="2:9" ht="12.75">
      <c r="B128" s="154"/>
      <c r="C128" s="161"/>
      <c r="D128" s="10" t="s">
        <v>87</v>
      </c>
      <c r="E128" s="73" t="s">
        <v>75</v>
      </c>
      <c r="F128" s="58">
        <v>5000</v>
      </c>
      <c r="G128" s="13">
        <v>5000</v>
      </c>
      <c r="H128" s="108">
        <v>1167</v>
      </c>
      <c r="I128" s="65">
        <f t="shared" si="4"/>
        <v>0.2334</v>
      </c>
    </row>
    <row r="129" spans="2:9" ht="12.75">
      <c r="B129" s="154"/>
      <c r="C129" s="162"/>
      <c r="D129" s="10" t="s">
        <v>82</v>
      </c>
      <c r="E129" s="49" t="s">
        <v>12</v>
      </c>
      <c r="F129" s="58"/>
      <c r="G129" s="13"/>
      <c r="H129" s="108">
        <v>133</v>
      </c>
      <c r="I129" s="65"/>
    </row>
    <row r="130" spans="2:9" ht="12.75">
      <c r="B130" s="154"/>
      <c r="C130" s="162"/>
      <c r="D130" s="10" t="s">
        <v>83</v>
      </c>
      <c r="E130" s="49" t="s">
        <v>27</v>
      </c>
      <c r="F130" s="58"/>
      <c r="G130" s="13"/>
      <c r="H130" s="108">
        <v>721</v>
      </c>
      <c r="I130" s="65"/>
    </row>
    <row r="131" spans="2:9" ht="51.75" customHeight="1">
      <c r="B131" s="154"/>
      <c r="C131" s="163"/>
      <c r="D131" s="8">
        <v>2320</v>
      </c>
      <c r="E131" s="8" t="s">
        <v>116</v>
      </c>
      <c r="F131" s="13">
        <v>100800</v>
      </c>
      <c r="G131" s="13">
        <v>15800</v>
      </c>
      <c r="H131" s="64">
        <v>17889</v>
      </c>
      <c r="I131" s="65">
        <f t="shared" si="4"/>
        <v>1.1322151898734176</v>
      </c>
    </row>
    <row r="132" spans="2:9" ht="29.25" customHeight="1">
      <c r="B132" s="11"/>
      <c r="C132" s="16">
        <v>85212</v>
      </c>
      <c r="D132" s="16"/>
      <c r="E132" s="16" t="s">
        <v>105</v>
      </c>
      <c r="F132" s="14">
        <f>SUM(F133)</f>
        <v>9000</v>
      </c>
      <c r="G132" s="14">
        <f>SUM(G133)</f>
        <v>8712</v>
      </c>
      <c r="H132" s="14">
        <f>SUM(H133)</f>
        <v>8712</v>
      </c>
      <c r="I132" s="65">
        <f t="shared" si="4"/>
        <v>1</v>
      </c>
    </row>
    <row r="133" spans="2:9" ht="40.5" customHeight="1">
      <c r="B133" s="11"/>
      <c r="C133" s="8"/>
      <c r="D133" s="8">
        <v>2110</v>
      </c>
      <c r="E133" s="8" t="s">
        <v>7</v>
      </c>
      <c r="F133" s="13">
        <v>9000</v>
      </c>
      <c r="G133" s="13">
        <v>8712</v>
      </c>
      <c r="H133" s="64">
        <v>8712</v>
      </c>
      <c r="I133" s="65">
        <f t="shared" si="4"/>
        <v>1</v>
      </c>
    </row>
    <row r="134" spans="2:9" ht="25.5" customHeight="1">
      <c r="B134" s="11"/>
      <c r="C134" s="54">
        <v>85218</v>
      </c>
      <c r="D134" s="24"/>
      <c r="E134" s="24" t="s">
        <v>127</v>
      </c>
      <c r="F134" s="88">
        <f>SUM(F135:F136)</f>
        <v>0</v>
      </c>
      <c r="G134" s="88">
        <f>SUM(G135:G136)</f>
        <v>20000</v>
      </c>
      <c r="H134" s="88">
        <f>SUM(H135:H136)</f>
        <v>18631</v>
      </c>
      <c r="I134" s="65">
        <f t="shared" si="4"/>
        <v>0.93155</v>
      </c>
    </row>
    <row r="135" spans="2:9" ht="15" customHeight="1">
      <c r="B135" s="118"/>
      <c r="C135" s="1"/>
      <c r="D135" s="139" t="s">
        <v>83</v>
      </c>
      <c r="E135" s="49" t="s">
        <v>27</v>
      </c>
      <c r="F135" s="78"/>
      <c r="G135" s="78"/>
      <c r="H135" s="78">
        <v>411</v>
      </c>
      <c r="I135" s="65"/>
    </row>
    <row r="136" spans="2:9" ht="40.5" customHeight="1">
      <c r="B136" s="138"/>
      <c r="C136" s="2"/>
      <c r="D136" s="52">
        <v>6430</v>
      </c>
      <c r="E136" s="20" t="s">
        <v>128</v>
      </c>
      <c r="F136" s="78"/>
      <c r="G136" s="78">
        <v>20000</v>
      </c>
      <c r="H136" s="78">
        <v>18220</v>
      </c>
      <c r="I136" s="65">
        <f t="shared" si="4"/>
        <v>0.911</v>
      </c>
    </row>
    <row r="137" spans="2:9" ht="40.5" customHeight="1" thickBot="1">
      <c r="B137" s="136">
        <v>853</v>
      </c>
      <c r="C137" s="136"/>
      <c r="D137" s="136"/>
      <c r="E137" s="136" t="s">
        <v>106</v>
      </c>
      <c r="F137" s="137">
        <f>SUM(F138+F140+F142+F144)</f>
        <v>68000</v>
      </c>
      <c r="G137" s="137">
        <f>SUM(G138+G140+G142+G144)</f>
        <v>82048</v>
      </c>
      <c r="H137" s="137">
        <f>SUM(H138+H140+H142+H144)</f>
        <v>83127</v>
      </c>
      <c r="I137" s="110">
        <f t="shared" si="4"/>
        <v>1.0131508385335413</v>
      </c>
    </row>
    <row r="138" spans="2:9" ht="27" customHeight="1">
      <c r="B138" s="148"/>
      <c r="C138" s="16">
        <v>85321</v>
      </c>
      <c r="D138" s="8"/>
      <c r="E138" s="16" t="s">
        <v>50</v>
      </c>
      <c r="F138" s="14">
        <f>SUM(F139)</f>
        <v>59000</v>
      </c>
      <c r="G138" s="14">
        <f>SUM(G139)</f>
        <v>58000</v>
      </c>
      <c r="H138" s="76">
        <f>SUM(H139)</f>
        <v>58000</v>
      </c>
      <c r="I138" s="82">
        <f t="shared" si="4"/>
        <v>1</v>
      </c>
    </row>
    <row r="139" spans="2:9" ht="52.5" customHeight="1">
      <c r="B139" s="158"/>
      <c r="C139" s="8"/>
      <c r="D139" s="8">
        <v>2110</v>
      </c>
      <c r="E139" s="8" t="s">
        <v>7</v>
      </c>
      <c r="F139" s="13">
        <v>59000</v>
      </c>
      <c r="G139" s="13">
        <v>58000</v>
      </c>
      <c r="H139" s="64">
        <v>58000</v>
      </c>
      <c r="I139" s="65">
        <f t="shared" si="4"/>
        <v>1</v>
      </c>
    </row>
    <row r="140" spans="2:9" ht="38.25">
      <c r="B140" s="158"/>
      <c r="C140" s="16">
        <v>85324</v>
      </c>
      <c r="D140" s="8"/>
      <c r="E140" s="16" t="s">
        <v>51</v>
      </c>
      <c r="F140" s="14">
        <f>SUM(F141)</f>
        <v>8500</v>
      </c>
      <c r="G140" s="14">
        <f>SUM(G141)</f>
        <v>8500</v>
      </c>
      <c r="H140" s="14">
        <f>SUM(H141)</f>
        <v>10750</v>
      </c>
      <c r="I140" s="89">
        <f t="shared" si="4"/>
        <v>1.2647058823529411</v>
      </c>
    </row>
    <row r="141" spans="2:9" ht="27.75" customHeight="1">
      <c r="B141" s="158"/>
      <c r="C141" s="8"/>
      <c r="D141" s="10" t="s">
        <v>83</v>
      </c>
      <c r="E141" s="8" t="s">
        <v>52</v>
      </c>
      <c r="F141" s="13">
        <v>8500</v>
      </c>
      <c r="G141" s="13">
        <v>8500</v>
      </c>
      <c r="H141" s="64">
        <v>10750</v>
      </c>
      <c r="I141" s="65">
        <f t="shared" si="4"/>
        <v>1.2647058823529411</v>
      </c>
    </row>
    <row r="142" spans="2:9" ht="18.75" customHeight="1">
      <c r="B142" s="158"/>
      <c r="C142" s="16">
        <v>85333</v>
      </c>
      <c r="D142" s="8"/>
      <c r="E142" s="16" t="s">
        <v>53</v>
      </c>
      <c r="F142" s="14">
        <f>SUM(F143:F143)</f>
        <v>500</v>
      </c>
      <c r="G142" s="14">
        <f>SUM(G143:G143)</f>
        <v>500</v>
      </c>
      <c r="H142" s="76">
        <f>SUM(H143:H143)</f>
        <v>290</v>
      </c>
      <c r="I142" s="65">
        <f t="shared" si="4"/>
        <v>0.58</v>
      </c>
    </row>
    <row r="143" spans="2:9" ht="16.5" customHeight="1">
      <c r="B143" s="158"/>
      <c r="C143" s="1"/>
      <c r="D143" s="10" t="s">
        <v>82</v>
      </c>
      <c r="E143" s="8" t="s">
        <v>12</v>
      </c>
      <c r="F143" s="13">
        <v>500</v>
      </c>
      <c r="G143" s="13">
        <v>500</v>
      </c>
      <c r="H143" s="64">
        <v>290</v>
      </c>
      <c r="I143" s="65">
        <f t="shared" si="4"/>
        <v>0.58</v>
      </c>
    </row>
    <row r="144" spans="2:9" ht="15.75" customHeight="1">
      <c r="B144" s="158"/>
      <c r="C144" s="24">
        <v>85334</v>
      </c>
      <c r="D144" s="8"/>
      <c r="E144" s="16" t="s">
        <v>54</v>
      </c>
      <c r="F144" s="14">
        <f>SUM(F145)</f>
        <v>0</v>
      </c>
      <c r="G144" s="14">
        <f>SUM(G145)</f>
        <v>15048</v>
      </c>
      <c r="H144" s="76">
        <f>SUM(H145)</f>
        <v>14087</v>
      </c>
      <c r="I144" s="65">
        <f t="shared" si="4"/>
        <v>0.93613769271664</v>
      </c>
    </row>
    <row r="145" spans="2:9" ht="50.25" customHeight="1" thickBot="1">
      <c r="B145" s="158"/>
      <c r="C145" s="62"/>
      <c r="D145" s="62">
        <v>2110</v>
      </c>
      <c r="E145" s="140" t="s">
        <v>7</v>
      </c>
      <c r="F145" s="63"/>
      <c r="G145" s="129">
        <v>15048</v>
      </c>
      <c r="H145" s="141">
        <v>14087</v>
      </c>
      <c r="I145" s="123">
        <f t="shared" si="4"/>
        <v>0.93613769271664</v>
      </c>
    </row>
    <row r="146" spans="2:9" ht="27" customHeight="1" thickBot="1">
      <c r="B146" s="93">
        <v>854</v>
      </c>
      <c r="C146" s="142"/>
      <c r="D146" s="85"/>
      <c r="E146" s="143" t="s">
        <v>55</v>
      </c>
      <c r="F146" s="87">
        <f>SUM(F147+F151)</f>
        <v>33250</v>
      </c>
      <c r="G146" s="87">
        <f>SUM(G147+G151)</f>
        <v>474128</v>
      </c>
      <c r="H146" s="87">
        <f>SUM(H147+H151)</f>
        <v>451093</v>
      </c>
      <c r="I146" s="146">
        <f t="shared" si="4"/>
        <v>0.9514160732966626</v>
      </c>
    </row>
    <row r="147" spans="2:9" ht="25.5">
      <c r="B147" s="148"/>
      <c r="C147" s="22">
        <v>85403</v>
      </c>
      <c r="D147" s="8"/>
      <c r="E147" s="16" t="s">
        <v>56</v>
      </c>
      <c r="F147" s="14">
        <f>SUM(F148:F150)</f>
        <v>33250</v>
      </c>
      <c r="G147" s="14">
        <f>SUM(G148:G150)</f>
        <v>28087</v>
      </c>
      <c r="H147" s="76">
        <f>SUM(H148:H150)</f>
        <v>22247</v>
      </c>
      <c r="I147" s="30">
        <f t="shared" si="4"/>
        <v>0.7920746252714779</v>
      </c>
    </row>
    <row r="148" spans="2:9" ht="12.75">
      <c r="B148" s="149"/>
      <c r="C148" s="155"/>
      <c r="D148" s="10" t="s">
        <v>87</v>
      </c>
      <c r="E148" s="8" t="s">
        <v>47</v>
      </c>
      <c r="F148" s="13">
        <v>23000</v>
      </c>
      <c r="G148" s="13">
        <v>23000</v>
      </c>
      <c r="H148" s="64">
        <v>17160</v>
      </c>
      <c r="I148" s="65">
        <f t="shared" si="4"/>
        <v>0.7460869565217392</v>
      </c>
    </row>
    <row r="149" spans="2:9" ht="12.75">
      <c r="B149" s="149"/>
      <c r="C149" s="160"/>
      <c r="D149" s="10" t="s">
        <v>82</v>
      </c>
      <c r="E149" s="8" t="s">
        <v>12</v>
      </c>
      <c r="F149" s="13">
        <v>250</v>
      </c>
      <c r="G149" s="13">
        <v>250</v>
      </c>
      <c r="H149" s="64">
        <v>250</v>
      </c>
      <c r="I149" s="65"/>
    </row>
    <row r="150" spans="2:9" ht="27" customHeight="1">
      <c r="B150" s="149"/>
      <c r="C150" s="154"/>
      <c r="D150" s="8">
        <v>2390</v>
      </c>
      <c r="E150" s="17" t="s">
        <v>79</v>
      </c>
      <c r="F150" s="13">
        <v>10000</v>
      </c>
      <c r="G150" s="13">
        <v>4837</v>
      </c>
      <c r="H150" s="64">
        <v>4837</v>
      </c>
      <c r="I150" s="65">
        <f t="shared" si="4"/>
        <v>1</v>
      </c>
    </row>
    <row r="151" spans="2:9" ht="16.5" customHeight="1">
      <c r="B151" s="149"/>
      <c r="C151" s="54">
        <v>85415</v>
      </c>
      <c r="D151" s="8"/>
      <c r="E151" s="16" t="s">
        <v>57</v>
      </c>
      <c r="F151" s="14">
        <f>SUM(F152:F156)</f>
        <v>0</v>
      </c>
      <c r="G151" s="14">
        <f>SUM(G152:G156)</f>
        <v>446041</v>
      </c>
      <c r="H151" s="14">
        <f>SUM(H152:H156)</f>
        <v>428846</v>
      </c>
      <c r="I151" s="65">
        <f t="shared" si="4"/>
        <v>0.9614497321995064</v>
      </c>
    </row>
    <row r="152" spans="2:9" ht="16.5" customHeight="1">
      <c r="B152" s="150"/>
      <c r="C152" s="54"/>
      <c r="D152" s="10" t="s">
        <v>82</v>
      </c>
      <c r="E152" s="8" t="s">
        <v>12</v>
      </c>
      <c r="F152" s="14"/>
      <c r="G152" s="13"/>
      <c r="H152" s="64">
        <v>1003</v>
      </c>
      <c r="I152" s="65"/>
    </row>
    <row r="153" spans="2:9" ht="76.5" customHeight="1">
      <c r="B153" s="150"/>
      <c r="C153" s="11"/>
      <c r="D153" s="8">
        <v>2338</v>
      </c>
      <c r="E153" s="17" t="s">
        <v>107</v>
      </c>
      <c r="F153" s="13"/>
      <c r="G153" s="13">
        <v>160446</v>
      </c>
      <c r="H153" s="64">
        <v>152685</v>
      </c>
      <c r="I153" s="65">
        <f t="shared" si="4"/>
        <v>0.9516285853184249</v>
      </c>
    </row>
    <row r="154" spans="2:9" ht="77.25" customHeight="1">
      <c r="B154" s="150"/>
      <c r="C154" s="11"/>
      <c r="D154" s="8">
        <v>2339</v>
      </c>
      <c r="E154" s="17" t="s">
        <v>108</v>
      </c>
      <c r="F154" s="13"/>
      <c r="G154" s="13">
        <v>75330</v>
      </c>
      <c r="H154" s="64">
        <v>71687</v>
      </c>
      <c r="I154" s="65">
        <f t="shared" si="4"/>
        <v>0.9516394530731448</v>
      </c>
    </row>
    <row r="155" spans="2:9" ht="91.5" customHeight="1">
      <c r="B155" s="150"/>
      <c r="C155" s="112"/>
      <c r="D155" s="8">
        <v>2888</v>
      </c>
      <c r="E155" s="8" t="s">
        <v>129</v>
      </c>
      <c r="F155" s="14">
        <f>SUM(F156)</f>
        <v>0</v>
      </c>
      <c r="G155" s="13">
        <v>143085</v>
      </c>
      <c r="H155" s="64">
        <v>138460</v>
      </c>
      <c r="I155" s="65">
        <f t="shared" si="4"/>
        <v>0.9676765558933501</v>
      </c>
    </row>
    <row r="156" spans="2:9" ht="95.25" customHeight="1">
      <c r="B156" s="151"/>
      <c r="C156" s="2"/>
      <c r="D156" s="8">
        <v>2889</v>
      </c>
      <c r="E156" s="8" t="s">
        <v>130</v>
      </c>
      <c r="F156" s="13"/>
      <c r="G156" s="13">
        <v>67180</v>
      </c>
      <c r="H156" s="64">
        <v>65011</v>
      </c>
      <c r="I156" s="65">
        <f t="shared" si="4"/>
        <v>0.9677136052396547</v>
      </c>
    </row>
    <row r="157" spans="2:9" ht="15" thickBot="1">
      <c r="B157" s="53"/>
      <c r="C157" s="147"/>
      <c r="D157" s="45"/>
      <c r="E157" s="46" t="s">
        <v>58</v>
      </c>
      <c r="F157" s="47">
        <f>SUM(F146+F137+F119+F110+F82+F70+F63+F59+F56+F42+F35+F29+F17+F14+F9)</f>
        <v>25043405</v>
      </c>
      <c r="G157" s="47">
        <f>SUM(G146+G137+G119+G110+G82+G70+G63+G59+G56+G42+G35+G29+G17+G14+G9)</f>
        <v>29097367</v>
      </c>
      <c r="H157" s="47">
        <f>SUM(H146+H137+H119+H110+H82+H70+H63+H59+H56+H42+H35+H29+H17+H14+H9)</f>
        <v>29363182</v>
      </c>
      <c r="I157" s="111">
        <f t="shared" si="4"/>
        <v>1.0091353626601334</v>
      </c>
    </row>
    <row r="158" ht="13.5" thickTop="1"/>
    <row r="159" ht="12.75">
      <c r="F159" s="28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ht="12.75">
      <c r="G166" s="25"/>
    </row>
    <row r="167" ht="12.75">
      <c r="G167" s="25"/>
    </row>
    <row r="168" ht="12.75">
      <c r="G168" s="25"/>
    </row>
    <row r="169" spans="4:7" ht="12.75">
      <c r="D169" s="26"/>
      <c r="G169" s="27"/>
    </row>
    <row r="170" spans="4:7" ht="12.75">
      <c r="D170" s="26"/>
      <c r="G170" s="25"/>
    </row>
    <row r="171" spans="4:7" ht="12.75">
      <c r="D171" s="26"/>
      <c r="G171" s="25"/>
    </row>
    <row r="172" spans="4:7" ht="12.75">
      <c r="D172" s="26"/>
      <c r="G172" s="25"/>
    </row>
    <row r="173" spans="4:7" ht="12.75">
      <c r="D173" s="26"/>
      <c r="G173" s="25"/>
    </row>
    <row r="174" spans="4:7" ht="12.75">
      <c r="D174" s="26"/>
      <c r="G174" s="25"/>
    </row>
    <row r="175" spans="4:7" ht="12.75">
      <c r="D175" s="26"/>
      <c r="G175" s="25"/>
    </row>
    <row r="176" spans="4:7" ht="12.75">
      <c r="D176" s="26"/>
      <c r="G176" s="25"/>
    </row>
    <row r="177" spans="4:7" ht="12.75">
      <c r="D177" s="26"/>
      <c r="G177" s="28"/>
    </row>
    <row r="178" spans="4:7" ht="12.75">
      <c r="D178" s="26"/>
      <c r="G178" s="25"/>
    </row>
    <row r="179" spans="4:7" ht="12.75">
      <c r="D179" s="26"/>
      <c r="G179" s="25"/>
    </row>
    <row r="180" ht="12.75">
      <c r="G180" s="25"/>
    </row>
    <row r="182" spans="7:10" ht="12.75">
      <c r="G182" s="28"/>
      <c r="J182" t="s">
        <v>76</v>
      </c>
    </row>
  </sheetData>
  <mergeCells count="35">
    <mergeCell ref="C64:C66"/>
    <mergeCell ref="C95:C103"/>
    <mergeCell ref="C90:C92"/>
    <mergeCell ref="C67:C69"/>
    <mergeCell ref="C74:C75"/>
    <mergeCell ref="C71:C72"/>
    <mergeCell ref="C21:C28"/>
    <mergeCell ref="B60:B62"/>
    <mergeCell ref="B30:B34"/>
    <mergeCell ref="C31:C34"/>
    <mergeCell ref="B36:B41"/>
    <mergeCell ref="C46:C53"/>
    <mergeCell ref="B57:B58"/>
    <mergeCell ref="C61:C62"/>
    <mergeCell ref="B10:B11"/>
    <mergeCell ref="B43:B55"/>
    <mergeCell ref="B71:B81"/>
    <mergeCell ref="B15:B16"/>
    <mergeCell ref="B18:B28"/>
    <mergeCell ref="B64:B69"/>
    <mergeCell ref="H2:I2"/>
    <mergeCell ref="F6:F7"/>
    <mergeCell ref="G6:G7"/>
    <mergeCell ref="I6:I7"/>
    <mergeCell ref="H6:H7"/>
    <mergeCell ref="A4:I4"/>
    <mergeCell ref="B147:B156"/>
    <mergeCell ref="B111:B118"/>
    <mergeCell ref="C84:C87"/>
    <mergeCell ref="B120:B131"/>
    <mergeCell ref="C121:C124"/>
    <mergeCell ref="B138:B145"/>
    <mergeCell ref="B83:B109"/>
    <mergeCell ref="C148:C150"/>
    <mergeCell ref="C128:C131"/>
  </mergeCells>
  <printOptions/>
  <pageMargins left="0.5" right="0.2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Wasylik</cp:lastModifiedBy>
  <cp:lastPrinted>2006-03-02T10:01:00Z</cp:lastPrinted>
  <dcterms:created xsi:type="dcterms:W3CDTF">2003-01-26T09:41:16Z</dcterms:created>
  <dcterms:modified xsi:type="dcterms:W3CDTF">2006-03-02T11:00:00Z</dcterms:modified>
  <cp:category/>
  <cp:version/>
  <cp:contentType/>
  <cp:contentStatus/>
</cp:coreProperties>
</file>