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35" windowHeight="91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'Arkusz1'!$A$1:$J$486</definedName>
  </definedNames>
  <calcPr fullCalcOnLoad="1"/>
</workbook>
</file>

<file path=xl/sharedStrings.xml><?xml version="1.0" encoding="utf-8"?>
<sst xmlns="http://schemas.openxmlformats.org/spreadsheetml/2006/main" count="494" uniqueCount="195">
  <si>
    <t>Dział</t>
  </si>
  <si>
    <t>Rozdz.</t>
  </si>
  <si>
    <t>§</t>
  </si>
  <si>
    <t>Nazwa działu / rozdziału</t>
  </si>
  <si>
    <t>ROLNICTWO  I  ŁOWIECTWO</t>
  </si>
  <si>
    <r>
      <t>Prace geodezyjno – urządzeniowe na  potrzeby  rolnictwa</t>
    </r>
    <r>
      <rPr>
        <sz val="10"/>
        <rFont val="Times New Roman"/>
        <family val="1"/>
      </rPr>
      <t>, w tym:</t>
    </r>
  </si>
  <si>
    <t>Wynagrodzenia osobowe pracowników</t>
  </si>
  <si>
    <t>Składki na ubezpieczenia społeczne</t>
  </si>
  <si>
    <t>Składki na fundusz pracy</t>
  </si>
  <si>
    <t>Zakup materiałów  i wyposażenia</t>
  </si>
  <si>
    <t>Zakup usług  pozostałych</t>
  </si>
  <si>
    <t>Dodatkowe wynagrodzenie roczne</t>
  </si>
  <si>
    <t>Zakup energii</t>
  </si>
  <si>
    <t>Podróże służbowe krajowe</t>
  </si>
  <si>
    <t>Podatek od nieruchomości</t>
  </si>
  <si>
    <t>Opłaty na rzecz budżetu państwa</t>
  </si>
  <si>
    <t>LEŚNICTWO</t>
  </si>
  <si>
    <t>TRANSPORT  I  ŁĄCZNOŚĆ</t>
  </si>
  <si>
    <t xml:space="preserve">  §</t>
  </si>
  <si>
    <t>Drogi publiczne powiatowe, w tym:</t>
  </si>
  <si>
    <t>Zakup materiałów i  wyposażenia</t>
  </si>
  <si>
    <t>Zakup usług remontowych</t>
  </si>
  <si>
    <t>Zakup  usług pozostałych</t>
  </si>
  <si>
    <t>Różne  opłaty i składki</t>
  </si>
  <si>
    <t>Odpisy na ZFŚS</t>
  </si>
  <si>
    <t>TURYSTYKA</t>
  </si>
  <si>
    <t>Zadania w zakresie upowszechniania  turystyki, w tym:</t>
  </si>
  <si>
    <t>GOSPODARKA  MIESZKANIOWA</t>
  </si>
  <si>
    <t xml:space="preserve">Gospodarka  gruntami i nieruchomościami, </t>
  </si>
  <si>
    <t>w tym:</t>
  </si>
  <si>
    <t>DZIAŁALNOŚĆ   USŁUGOWA</t>
  </si>
  <si>
    <t>Prace geodezyjne i kartograficzne  /nieinwestycyjne/,  w tym:</t>
  </si>
  <si>
    <t>Nadzór  budowlany, w tym:</t>
  </si>
  <si>
    <t>Wynagrodzenia osobowe prac służby cywilnej</t>
  </si>
  <si>
    <t>Zakup usług pozostałych</t>
  </si>
  <si>
    <t>Pozostała działalność , w  tym:</t>
  </si>
  <si>
    <t>ADMINISTRACJA  PUBLICZNA</t>
  </si>
  <si>
    <t>Urzędy  Wojewódzkie,  w tym:</t>
  </si>
  <si>
    <t>Rady  powiatów, w tym:</t>
  </si>
  <si>
    <t>Różne wydatki na rzecz osób fizycznych</t>
  </si>
  <si>
    <t>Starostwa  powiatowe, w tym:</t>
  </si>
  <si>
    <t>Wydatki na zakupy inwestycyjne jednostek budżetowych</t>
  </si>
  <si>
    <t>Komisje  poborowe,  w tym:</t>
  </si>
  <si>
    <t>Pozostała działalność,  w tym:</t>
  </si>
  <si>
    <t>BEZPIECZEŃSTWO PUBLICZNE  I OCHRONA  PRZECIWPOŻAROWA</t>
  </si>
  <si>
    <t>Wynagrodzenia osobowe członków korpusu służby cyw.</t>
  </si>
  <si>
    <t>Uposażenie funkcjonariuszy</t>
  </si>
  <si>
    <t>Nagrody roczne funkcjonariuszy</t>
  </si>
  <si>
    <t>Zakup środków  żywności</t>
  </si>
  <si>
    <t>Zakup leków i materiałów medycznych</t>
  </si>
  <si>
    <t>Komendy powiatowe Państwowej  Straży Pożarnej, w tym:</t>
  </si>
  <si>
    <t>RÓŻNE ROZLICZENIA</t>
  </si>
  <si>
    <t>OŚWIATA  I  WYCHOWANIE</t>
  </si>
  <si>
    <t>Szkoły  podstawowe  specjalne , w tym:</t>
  </si>
  <si>
    <t>Nagrody i wydatki osobowe nie zaliczone do wynagrodzeń</t>
  </si>
  <si>
    <t>Zakup pomocy naukowych, dydaktycznych i książek</t>
  </si>
  <si>
    <t>Gimnazja  specjalne,  w tym:</t>
  </si>
  <si>
    <t>Licea  ogólnokształcące, w tym:</t>
  </si>
  <si>
    <t>Wpłaty na PFRON</t>
  </si>
  <si>
    <t>Szkoły zawodowe specjalne,   w tym:</t>
  </si>
  <si>
    <t>OCHRONA ZDROWIA</t>
  </si>
  <si>
    <t>Nagrody i wydatki osobowe nie zalicz. do wynagrodzeń</t>
  </si>
  <si>
    <t xml:space="preserve">Zakup energii </t>
  </si>
  <si>
    <t>Różne opłaty  i składki</t>
  </si>
  <si>
    <t>Składki na ubezpieczenia zdrowotne oraz świadczenia dla osób nie objętych obowiązkiem ubezpieczenia zdrowotnego,  w tym:</t>
  </si>
  <si>
    <t>Składki na ubezpieczenia zdrowotne</t>
  </si>
  <si>
    <t>Placówki opiekuńczo-wychowawcze,  w tym:</t>
  </si>
  <si>
    <t>Świadczenia społeczne</t>
  </si>
  <si>
    <t>Zakup środków żywności</t>
  </si>
  <si>
    <t>Zakup pomocy naukowych i książek</t>
  </si>
  <si>
    <t>Ośrodki  wsparcia, w tym:</t>
  </si>
  <si>
    <t>Rodziny  zastępcze, w tym:</t>
  </si>
  <si>
    <t xml:space="preserve"> w tym:</t>
  </si>
  <si>
    <t>Powiatowe  centra  pomocy  rodzinie, w tym:</t>
  </si>
  <si>
    <t>Zespoły ds. orzekania o stopniu niepełnosprawności, w tym:</t>
  </si>
  <si>
    <t>Powiatowe  urzędy pracy, w tym:</t>
  </si>
  <si>
    <t xml:space="preserve">EDUKACYJNA  OPIEKA WYCHOWAWCZA </t>
  </si>
  <si>
    <t>Specjalne  ośrodki szkolno-wychowawcze, w tym:</t>
  </si>
  <si>
    <t>Poradnie psychologiczno-pedagogiczne oraz  inne  poradnie specjalistyczne,  w tym:</t>
  </si>
  <si>
    <t>Internaty i bursy  szkolne,  w tym:</t>
  </si>
  <si>
    <t>KULTURA FIZYCZNA  I SPORT</t>
  </si>
  <si>
    <t xml:space="preserve"> W  tym:</t>
  </si>
  <si>
    <t xml:space="preserve">Opracowania  geodezyjne i  kartograficzne, w tym: </t>
  </si>
  <si>
    <t>Podatek na PFRON</t>
  </si>
  <si>
    <t>Wynagrodzenua osobowe pracowników</t>
  </si>
  <si>
    <t>Pozostałe podatki na rzecz budżetów jst.</t>
  </si>
  <si>
    <t>Wynagrodzenia osobowe  pracowników</t>
  </si>
  <si>
    <t>OBSŁUGA DŁUGU PUBLICZNEGO</t>
  </si>
  <si>
    <t>Obsługa papierów wartościowych, kredytów i pożyczek</t>
  </si>
  <si>
    <t>Skladki na ubezpieczenia społeczne</t>
  </si>
  <si>
    <t>Zakup materiałów i wyposażenia</t>
  </si>
  <si>
    <t>Zakup pomocy naukowych, dydakt.i książek</t>
  </si>
  <si>
    <t>Różne wydatki na rzecz osób fiz.</t>
  </si>
  <si>
    <t>Pozostała działalność</t>
  </si>
  <si>
    <t>OPIEKA SPOŁECZNA</t>
  </si>
  <si>
    <t>Zakup pomocy naukowych</t>
  </si>
  <si>
    <t>Odpis na ZFŚS</t>
  </si>
  <si>
    <t>Nagrody, wydatki nie zaliczane do wynagrodzen</t>
  </si>
  <si>
    <t>KULTURA I OCHRONA DZIEDZICTWA NARODOWEGO</t>
  </si>
  <si>
    <t>Bibilteki, w tym:</t>
  </si>
  <si>
    <t>Dotacje celowe przekazane gminie na zadania bieżące realizowane na podstawie porozumień / umów / między jst.</t>
  </si>
  <si>
    <t>OGÓŁEM  DZIAŁY:</t>
  </si>
  <si>
    <t>020</t>
  </si>
  <si>
    <t>010</t>
  </si>
  <si>
    <t>01005</t>
  </si>
  <si>
    <t>75702</t>
  </si>
  <si>
    <t>02002</t>
  </si>
  <si>
    <t>Rozliczenia z tyt. poręczeń i gwarancji udzielon. przez SP lub jst.</t>
  </si>
  <si>
    <t>Ubezpieczenie samochodu</t>
  </si>
  <si>
    <t>Ośrodki szkolenia, dokształcenia i doskonalenia kadr</t>
  </si>
  <si>
    <t>Różne składki i opłaty</t>
  </si>
  <si>
    <t>Dodatkowe wynagrodzenie</t>
  </si>
  <si>
    <t>Licea profilowane w tym :</t>
  </si>
  <si>
    <t>Nagrody i wydatki osobowe</t>
  </si>
  <si>
    <t xml:space="preserve"> Składki na ubezpieczenia społeczne</t>
  </si>
  <si>
    <t>Składki na Fundusz Pracy</t>
  </si>
  <si>
    <t>Składki na PFRON</t>
  </si>
  <si>
    <t>Dodatkowe wynagrodzenia</t>
  </si>
  <si>
    <t>Odpis na Z.F.Ś.S</t>
  </si>
  <si>
    <t>02001</t>
  </si>
  <si>
    <t>Gospodarka leśna w tym :</t>
  </si>
  <si>
    <t>Nadzór nad gospodarką leśną w tym :</t>
  </si>
  <si>
    <t>Kolonie i obozy oraz inne formy wypoczynku dzieci i młodzieży szkolnej</t>
  </si>
  <si>
    <t>Biblioteki pedegogiczne w tym :</t>
  </si>
  <si>
    <t>Krajowe podróże służbowe</t>
  </si>
  <si>
    <t>92120</t>
  </si>
  <si>
    <t>Ochrona i konserwacja zabytków w tym:</t>
  </si>
  <si>
    <t>Dotacje na realizację zadań zleconych stowarzyszeniom</t>
  </si>
  <si>
    <t>Podróże służbowe zagraniczne</t>
  </si>
  <si>
    <t>Dotacja podmiotowa z budżetu dla placówek oświatowo-wychowawczych</t>
  </si>
  <si>
    <t>Dotacje celowe przekazane gminom na zadania bieżące realizowane na podstawie porozumień między jst.</t>
  </si>
  <si>
    <t>Dotacje celowe z budżetu na finansowanie zadań zleconych do realizacji fundacjom  przekazane fundacjom</t>
  </si>
  <si>
    <t>Dotacja podmiotowa z budżetu dla niepublicznej szkoły lub innej placówki oświatowo-wychowawczej</t>
  </si>
  <si>
    <t>Dotacje dla powiatów na zadania bieżące realizowane na podstawie porozumień między jst.</t>
  </si>
  <si>
    <t>Dotacja celowa z budżetu na finansowanie zadań zleconych do realizacji stowarzyszeniom</t>
  </si>
  <si>
    <r>
      <t>d</t>
    </r>
    <r>
      <rPr>
        <sz val="10"/>
        <rFont val="Times New Roman"/>
        <family val="1"/>
      </rPr>
      <t>otacja celowa na dofin. Zadań zleconych do realizacji stowarzyszeniom</t>
    </r>
  </si>
  <si>
    <t>zakup energii</t>
  </si>
  <si>
    <t>zagraniczne podróże służbowe</t>
  </si>
  <si>
    <t>OBRONA NARODOWA</t>
  </si>
  <si>
    <t>Pozostałe wydatki obronne</t>
  </si>
  <si>
    <t>zakup materiałów i wyposażenia</t>
  </si>
  <si>
    <t>zakup usług pozostalych</t>
  </si>
  <si>
    <t>POZOSTAŁE ZADANIA W ZAKRESIE POLITYKI SPOŁECZNEJ</t>
  </si>
  <si>
    <t>różne wydatki na rzecz osób fiz.</t>
  </si>
  <si>
    <t>podatek od nieruchomości</t>
  </si>
  <si>
    <t>Zakładowy Fundusz Socjalny</t>
  </si>
  <si>
    <t>Zakup uslug pozostalych</t>
  </si>
  <si>
    <t>wydatki inwestycyjne jedn. Budżet.</t>
  </si>
  <si>
    <t>Pozostałe należności żołnieży zawodowych</t>
  </si>
  <si>
    <t>Komendy powiatowe Policji</t>
  </si>
  <si>
    <t>Odsetki od samorządowych papierów wartościowych</t>
  </si>
  <si>
    <t>Odsetki od samorządowych pożyczek</t>
  </si>
  <si>
    <t>75818</t>
  </si>
  <si>
    <t>Rezerwy ogólne i celowe</t>
  </si>
  <si>
    <t xml:space="preserve">Rezerwy </t>
  </si>
  <si>
    <t>Wypłaty z tyt. poręczeń, spłaty kredytów krajowych</t>
  </si>
  <si>
    <t>4810</t>
  </si>
  <si>
    <t>dotacja celowa z budżetu na finansowanie lub dofinansowanie zadań zleconych do realizacji pozostałym jednostkom niezalicznym do sektora finansów publicznych</t>
  </si>
  <si>
    <t>Plan wg uchwały</t>
  </si>
  <si>
    <t>Plan i wykonanie wydatków  powiatu wołowskiego za rok 2005</t>
  </si>
  <si>
    <t>Plan po zmianach</t>
  </si>
  <si>
    <t>Wykonanie wydatków</t>
  </si>
  <si>
    <t>% wykonania</t>
  </si>
  <si>
    <t>Wydatki osobowe nie zal do wynagr</t>
  </si>
  <si>
    <t>Zakup usług zdrowotnych</t>
  </si>
  <si>
    <t>Zakup materiałow i wyposażenia</t>
  </si>
  <si>
    <t>Wynagrodzenia bezosobowe</t>
  </si>
  <si>
    <t>Wydatki inwestycyjne jedn budżet</t>
  </si>
  <si>
    <t>Wydatki osobowe nie zaliczone do uposażeń wypłacane funkcjonariusz</t>
  </si>
  <si>
    <t>Równoważniki pieniężne i ekwiwalent</t>
  </si>
  <si>
    <t>Szkoły  zawodowe,  w tym:</t>
  </si>
  <si>
    <t>Różne opłaty i składki</t>
  </si>
  <si>
    <t>Lecznictwo ambulatoryjne</t>
  </si>
  <si>
    <t>Dotacje celowe przekazane na zadania bieżące realizowane na podstawie porozumień (umów) między jst</t>
  </si>
  <si>
    <t>Odpisy na  ZFŚS</t>
  </si>
  <si>
    <t>Świadczenia rodzinne oraz  składki na ubezp emeryt i rentowe z ubezp społecznego, w tym :</t>
  </si>
  <si>
    <t xml:space="preserve">Wynagrodzenia osobowe </t>
  </si>
  <si>
    <t>Zakup pomocy naukowych, dydakt</t>
  </si>
  <si>
    <t>Wynagrodzenia osobowe pracownik</t>
  </si>
  <si>
    <t>O1095</t>
  </si>
  <si>
    <t>Pozostała działalność, w tym:</t>
  </si>
  <si>
    <t>Opłaty za usługi internetowe</t>
  </si>
  <si>
    <t>Promocja jst</t>
  </si>
  <si>
    <t>Stypendia dla uczniów</t>
  </si>
  <si>
    <t>Stypend</t>
  </si>
  <si>
    <t>Podatek od towarów i usług</t>
  </si>
  <si>
    <t>Różnice kursowe</t>
  </si>
  <si>
    <t>Szpitale ogólne</t>
  </si>
  <si>
    <t>Dotacja podmiotowa dla SP ZOZ</t>
  </si>
  <si>
    <t>Zakłady pielęgnacyjno-opiekuńcze</t>
  </si>
  <si>
    <t>Wydatki na pomoc finansową</t>
  </si>
  <si>
    <t>Pomoc dla repatriantów, w tym:</t>
  </si>
  <si>
    <t>Pomoc materialna dla uczniów</t>
  </si>
  <si>
    <t>Wynagrodzenia osobowe</t>
  </si>
  <si>
    <t>tabela  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</si>
</sst>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2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Arial CE"/>
      <family val="2"/>
    </font>
    <font>
      <sz val="8"/>
      <name val="Times New Roman CE"/>
      <family val="1"/>
    </font>
    <font>
      <b/>
      <sz val="10"/>
      <name val="Arial CE"/>
      <family val="2"/>
    </font>
    <font>
      <b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9" fontId="0" fillId="0" borderId="0" xfId="0" applyNumberFormat="1" applyAlignment="1">
      <alignment/>
    </xf>
    <xf numFmtId="49" fontId="4" fillId="0" borderId="8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7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3" fillId="0" borderId="18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41" fontId="4" fillId="0" borderId="6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4" fillId="0" borderId="6" xfId="0" applyFont="1" applyFill="1" applyBorder="1" applyAlignment="1">
      <alignment horizontal="center" vertical="top" wrapText="1"/>
    </xf>
    <xf numFmtId="41" fontId="4" fillId="0" borderId="6" xfId="0" applyNumberFormat="1" applyFont="1" applyBorder="1" applyAlignment="1">
      <alignment vertical="top" wrapText="1"/>
    </xf>
    <xf numFmtId="41" fontId="3" fillId="0" borderId="6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4" fillId="0" borderId="17" xfId="0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3" fontId="3" fillId="0" borderId="20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 wrapText="1"/>
    </xf>
    <xf numFmtId="0" fontId="4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3" fontId="10" fillId="0" borderId="24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right" vertical="top" wrapText="1"/>
    </xf>
    <xf numFmtId="0" fontId="0" fillId="0" borderId="2" xfId="0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0" fontId="4" fillId="0" borderId="18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4" fillId="0" borderId="8" xfId="0" applyFont="1" applyFill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center"/>
    </xf>
    <xf numFmtId="3" fontId="5" fillId="0" borderId="2" xfId="0" applyNumberFormat="1" applyFont="1" applyBorder="1" applyAlignment="1">
      <alignment horizontal="right" vertical="top" wrapText="1"/>
    </xf>
    <xf numFmtId="41" fontId="3" fillId="0" borderId="8" xfId="0" applyNumberFormat="1" applyFont="1" applyBorder="1" applyAlignment="1">
      <alignment vertical="top" wrapText="1"/>
    </xf>
    <xf numFmtId="3" fontId="6" fillId="0" borderId="13" xfId="0" applyNumberFormat="1" applyFont="1" applyBorder="1" applyAlignment="1">
      <alignment horizontal="righ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right"/>
    </xf>
    <xf numFmtId="49" fontId="1" fillId="0" borderId="26" xfId="0" applyNumberFormat="1" applyFont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49" fontId="1" fillId="0" borderId="27" xfId="0" applyNumberFormat="1" applyFont="1" applyBorder="1" applyAlignment="1">
      <alignment horizontal="center" wrapText="1"/>
    </xf>
    <xf numFmtId="0" fontId="4" fillId="0" borderId="1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3" fontId="10" fillId="0" borderId="6" xfId="0" applyNumberFormat="1" applyFont="1" applyBorder="1" applyAlignment="1">
      <alignment horizontal="right" vertical="top" wrapText="1"/>
    </xf>
    <xf numFmtId="3" fontId="10" fillId="0" borderId="13" xfId="0" applyNumberFormat="1" applyFont="1" applyBorder="1" applyAlignment="1">
      <alignment horizontal="right" vertical="top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3" fillId="0" borderId="29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wrapText="1"/>
    </xf>
    <xf numFmtId="4" fontId="3" fillId="0" borderId="6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/>
    </xf>
    <xf numFmtId="4" fontId="3" fillId="0" borderId="6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3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2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right" vertical="top" wrapText="1"/>
    </xf>
    <xf numFmtId="49" fontId="4" fillId="0" borderId="8" xfId="0" applyNumberFormat="1" applyFont="1" applyBorder="1" applyAlignment="1">
      <alignment horizontal="center" wrapText="1"/>
    </xf>
    <xf numFmtId="49" fontId="0" fillId="0" borderId="6" xfId="0" applyNumberForma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5" fillId="0" borderId="17" xfId="0" applyFont="1" applyBorder="1" applyAlignment="1">
      <alignment/>
    </xf>
    <xf numFmtId="0" fontId="5" fillId="0" borderId="4" xfId="0" applyFont="1" applyBorder="1" applyAlignment="1">
      <alignment/>
    </xf>
    <xf numFmtId="3" fontId="4" fillId="0" borderId="8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horizontal="left" vertical="top" wrapText="1" indent="3"/>
    </xf>
    <xf numFmtId="0" fontId="10" fillId="0" borderId="9" xfId="0" applyFont="1" applyBorder="1" applyAlignment="1">
      <alignment horizontal="left" vertical="top" wrapText="1" indent="3"/>
    </xf>
    <xf numFmtId="49" fontId="5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9" fillId="0" borderId="6" xfId="0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49" fontId="4" fillId="0" borderId="34" xfId="0" applyNumberFormat="1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3" fontId="10" fillId="0" borderId="36" xfId="0" applyNumberFormat="1" applyFont="1" applyBorder="1" applyAlignment="1">
      <alignment horizontal="right" vertical="top" wrapText="1"/>
    </xf>
    <xf numFmtId="3" fontId="10" fillId="0" borderId="35" xfId="0" applyNumberFormat="1" applyFont="1" applyBorder="1" applyAlignment="1">
      <alignment horizontal="right" vertical="top" wrapText="1"/>
    </xf>
    <xf numFmtId="3" fontId="10" fillId="0" borderId="37" xfId="0" applyNumberFormat="1" applyFont="1" applyBorder="1" applyAlignment="1">
      <alignment horizontal="right" vertical="top" wrapText="1"/>
    </xf>
    <xf numFmtId="49" fontId="4" fillId="0" borderId="38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49" fontId="0" fillId="0" borderId="36" xfId="0" applyNumberForma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wrapText="1"/>
    </xf>
    <xf numFmtId="4" fontId="3" fillId="0" borderId="12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" fontId="3" fillId="0" borderId="38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27" xfId="0" applyNumberFormat="1" applyFont="1" applyBorder="1" applyAlignment="1">
      <alignment horizontal="right" vertical="top" wrapText="1"/>
    </xf>
    <xf numFmtId="0" fontId="4" fillId="0" borderId="34" xfId="0" applyFont="1" applyBorder="1" applyAlignment="1">
      <alignment horizontal="center" vertical="top" wrapText="1"/>
    </xf>
    <xf numFmtId="4" fontId="3" fillId="0" borderId="41" xfId="0" applyNumberFormat="1" applyFont="1" applyBorder="1" applyAlignment="1">
      <alignment/>
    </xf>
    <xf numFmtId="0" fontId="5" fillId="0" borderId="16" xfId="0" applyFont="1" applyBorder="1" applyAlignment="1">
      <alignment horizontal="center" vertical="top" wrapText="1"/>
    </xf>
    <xf numFmtId="49" fontId="0" fillId="0" borderId="37" xfId="0" applyNumberFormat="1" applyBorder="1" applyAlignment="1">
      <alignment/>
    </xf>
    <xf numFmtId="0" fontId="0" fillId="0" borderId="32" xfId="0" applyBorder="1" applyAlignment="1">
      <alignment horizontal="center" vertical="top" wrapText="1"/>
    </xf>
    <xf numFmtId="3" fontId="10" fillId="0" borderId="3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37" xfId="0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vertical="top" wrapText="1"/>
    </xf>
    <xf numFmtId="4" fontId="4" fillId="0" borderId="38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 wrapText="1"/>
    </xf>
    <xf numFmtId="0" fontId="1" fillId="0" borderId="3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6" fillId="0" borderId="17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28" xfId="0" applyFont="1" applyBorder="1" applyAlignment="1">
      <alignment horizontal="left" vertical="top" wrapText="1" indent="3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3" fontId="4" fillId="0" borderId="12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10" fillId="0" borderId="37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7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6" fillId="0" borderId="6" xfId="0" applyFont="1" applyBorder="1" applyAlignment="1">
      <alignment/>
    </xf>
    <xf numFmtId="0" fontId="3" fillId="0" borderId="25" xfId="0" applyFont="1" applyBorder="1" applyAlignment="1">
      <alignment vertical="top" wrapText="1"/>
    </xf>
    <xf numFmtId="0" fontId="6" fillId="0" borderId="17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4" fillId="0" borderId="37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6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27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4" fillId="0" borderId="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4" fontId="4" fillId="0" borderId="12" xfId="0" applyNumberFormat="1" applyFont="1" applyBorder="1" applyAlignment="1">
      <alignment/>
    </xf>
    <xf numFmtId="0" fontId="0" fillId="0" borderId="6" xfId="0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6" xfId="0" applyFont="1" applyBorder="1" applyAlignment="1">
      <alignment/>
    </xf>
    <xf numFmtId="3" fontId="4" fillId="0" borderId="5" xfId="0" applyNumberFormat="1" applyFont="1" applyBorder="1" applyAlignment="1">
      <alignment horizontal="right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4" fontId="4" fillId="0" borderId="41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49" fontId="0" fillId="0" borderId="18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4" fillId="0" borderId="43" xfId="0" applyFont="1" applyBorder="1" applyAlignment="1">
      <alignment horizontal="center" vertical="top" wrapText="1"/>
    </xf>
    <xf numFmtId="0" fontId="0" fillId="0" borderId="26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2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6.625" style="0" customWidth="1"/>
    <col min="2" max="2" width="7.00390625" style="26" customWidth="1"/>
    <col min="3" max="3" width="3.875" style="0" hidden="1" customWidth="1"/>
    <col min="4" max="4" width="6.125" style="0" customWidth="1"/>
    <col min="5" max="5" width="0.2421875" style="0" customWidth="1"/>
    <col min="6" max="6" width="29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9.25390625" style="197" customWidth="1"/>
    <col min="12" max="12" width="9.00390625" style="0" customWidth="1"/>
  </cols>
  <sheetData>
    <row r="1" spans="6:8" ht="20.25" customHeight="1">
      <c r="F1" s="10"/>
      <c r="G1" s="315"/>
      <c r="H1" s="315"/>
    </row>
    <row r="2" spans="6:9" ht="12.75">
      <c r="F2" s="10"/>
      <c r="G2" s="315"/>
      <c r="H2" s="315"/>
      <c r="I2" t="s">
        <v>194</v>
      </c>
    </row>
    <row r="3" spans="6:8" ht="12.75">
      <c r="F3" s="10"/>
      <c r="G3" s="315"/>
      <c r="H3" s="315"/>
    </row>
    <row r="4" spans="2:10" ht="12.75" customHeight="1">
      <c r="B4" s="316" t="s">
        <v>159</v>
      </c>
      <c r="C4" s="316"/>
      <c r="D4" s="316"/>
      <c r="E4" s="316"/>
      <c r="F4" s="316"/>
      <c r="G4" s="316"/>
      <c r="H4" s="316"/>
      <c r="I4" s="316"/>
      <c r="J4" s="198"/>
    </row>
    <row r="5" spans="2:10" ht="12.75">
      <c r="B5" s="316"/>
      <c r="C5" s="316"/>
      <c r="D5" s="316"/>
      <c r="E5" s="316"/>
      <c r="F5" s="316"/>
      <c r="G5" s="316"/>
      <c r="H5" s="316"/>
      <c r="I5" s="316"/>
      <c r="J5" s="198"/>
    </row>
    <row r="6" ht="15.75">
      <c r="A6" s="1"/>
    </row>
    <row r="7" spans="1:11" ht="13.5" thickBot="1">
      <c r="A7" s="120"/>
      <c r="H7" s="112"/>
      <c r="K7" s="11"/>
    </row>
    <row r="8" spans="1:10" ht="23.25" customHeight="1">
      <c r="A8" s="110" t="s">
        <v>0</v>
      </c>
      <c r="B8" s="338" t="s">
        <v>1</v>
      </c>
      <c r="C8" s="338"/>
      <c r="D8" s="22" t="s">
        <v>2</v>
      </c>
      <c r="E8" s="339" t="s">
        <v>3</v>
      </c>
      <c r="F8" s="340"/>
      <c r="G8" s="149" t="s">
        <v>158</v>
      </c>
      <c r="H8" s="150" t="s">
        <v>160</v>
      </c>
      <c r="I8" s="111" t="s">
        <v>161</v>
      </c>
      <c r="J8" s="151" t="s">
        <v>162</v>
      </c>
    </row>
    <row r="9" spans="1:10" ht="13.5" thickBot="1">
      <c r="A9" s="147">
        <v>1</v>
      </c>
      <c r="B9" s="341">
        <v>2</v>
      </c>
      <c r="C9" s="341"/>
      <c r="D9" s="193">
        <v>3</v>
      </c>
      <c r="E9" s="342">
        <v>4</v>
      </c>
      <c r="F9" s="343"/>
      <c r="G9" s="194">
        <v>5</v>
      </c>
      <c r="H9" s="147"/>
      <c r="I9" s="147"/>
      <c r="J9" s="199"/>
    </row>
    <row r="10" spans="1:10" ht="19.5" customHeight="1" thickBot="1">
      <c r="A10" s="192" t="s">
        <v>103</v>
      </c>
      <c r="B10" s="195"/>
      <c r="C10" s="196"/>
      <c r="D10" s="188"/>
      <c r="E10" s="325" t="s">
        <v>4</v>
      </c>
      <c r="F10" s="326"/>
      <c r="G10" s="191">
        <f>SUM(G11+G13)</f>
        <v>10000</v>
      </c>
      <c r="H10" s="191">
        <f>SUM(H11+H13)</f>
        <v>80000</v>
      </c>
      <c r="I10" s="191">
        <f>SUM(I11+I13)</f>
        <v>77810</v>
      </c>
      <c r="J10" s="208">
        <f>I10*100/H10</f>
        <v>97.2625</v>
      </c>
    </row>
    <row r="11" spans="1:10" ht="30" customHeight="1">
      <c r="A11" s="293"/>
      <c r="B11" s="183" t="s">
        <v>104</v>
      </c>
      <c r="C11" s="110"/>
      <c r="D11" s="22"/>
      <c r="E11" s="249" t="s">
        <v>5</v>
      </c>
      <c r="F11" s="250"/>
      <c r="G11" s="44">
        <f>SUM(G12:G12)</f>
        <v>10000</v>
      </c>
      <c r="H11" s="44">
        <f>SUM(H12:H12)</f>
        <v>10000</v>
      </c>
      <c r="I11" s="44">
        <f>SUM(I12:I12)</f>
        <v>10000</v>
      </c>
      <c r="J11" s="209">
        <f>I11*100/H11</f>
        <v>100</v>
      </c>
    </row>
    <row r="12" spans="1:10" ht="17.25" customHeight="1">
      <c r="A12" s="293"/>
      <c r="B12" s="265"/>
      <c r="C12" s="239"/>
      <c r="D12" s="21">
        <v>4300</v>
      </c>
      <c r="E12" s="273" t="s">
        <v>10</v>
      </c>
      <c r="F12" s="274"/>
      <c r="G12" s="49">
        <v>10000</v>
      </c>
      <c r="H12" s="49">
        <v>10000</v>
      </c>
      <c r="I12" s="49">
        <v>10000</v>
      </c>
      <c r="J12" s="155">
        <f>I12*100/H12</f>
        <v>100</v>
      </c>
    </row>
    <row r="13" spans="1:10" ht="17.25" customHeight="1">
      <c r="A13" s="101"/>
      <c r="B13" s="184" t="s">
        <v>179</v>
      </c>
      <c r="C13" s="182"/>
      <c r="D13" s="21"/>
      <c r="E13" s="133"/>
      <c r="F13" s="133" t="s">
        <v>180</v>
      </c>
      <c r="G13" s="42">
        <f>SUM(G14:G17)</f>
        <v>0</v>
      </c>
      <c r="H13" s="42">
        <f>SUM(H14:H17)</f>
        <v>70000</v>
      </c>
      <c r="I13" s="42">
        <f>SUM(I14:I17)</f>
        <v>67810</v>
      </c>
      <c r="J13" s="155">
        <f aca="true" t="shared" si="0" ref="J13:J76">I13*100/H13</f>
        <v>96.87142857142857</v>
      </c>
    </row>
    <row r="14" spans="1:10" ht="17.25" customHeight="1">
      <c r="A14" s="101"/>
      <c r="B14" s="140"/>
      <c r="C14" s="19"/>
      <c r="D14" s="21">
        <v>4110</v>
      </c>
      <c r="E14" s="137"/>
      <c r="F14" s="68" t="s">
        <v>7</v>
      </c>
      <c r="G14" s="68"/>
      <c r="H14" s="70">
        <v>1138</v>
      </c>
      <c r="I14" s="49">
        <v>1138</v>
      </c>
      <c r="J14" s="155">
        <f t="shared" si="0"/>
        <v>100</v>
      </c>
    </row>
    <row r="15" spans="1:10" ht="17.25" customHeight="1">
      <c r="A15" s="101"/>
      <c r="B15" s="140"/>
      <c r="C15" s="19"/>
      <c r="D15" s="21">
        <v>4120</v>
      </c>
      <c r="E15" s="137"/>
      <c r="F15" s="68" t="s">
        <v>8</v>
      </c>
      <c r="G15" s="68"/>
      <c r="H15" s="70">
        <v>172</v>
      </c>
      <c r="I15" s="49">
        <v>172</v>
      </c>
      <c r="J15" s="155">
        <f t="shared" si="0"/>
        <v>100</v>
      </c>
    </row>
    <row r="16" spans="1:10" ht="17.25" customHeight="1">
      <c r="A16" s="101"/>
      <c r="B16" s="140"/>
      <c r="C16" s="19"/>
      <c r="D16" s="21">
        <v>4170</v>
      </c>
      <c r="E16" s="135"/>
      <c r="F16" s="136" t="s">
        <v>166</v>
      </c>
      <c r="G16" s="103"/>
      <c r="H16" s="38">
        <v>8690</v>
      </c>
      <c r="I16" s="49">
        <v>7000</v>
      </c>
      <c r="J16" s="155">
        <f t="shared" si="0"/>
        <v>80.55235903337169</v>
      </c>
    </row>
    <row r="17" spans="1:10" ht="17.25" customHeight="1" thickBot="1">
      <c r="A17" s="101"/>
      <c r="B17" s="140"/>
      <c r="C17" s="19"/>
      <c r="D17" s="32">
        <v>4300</v>
      </c>
      <c r="E17" s="135"/>
      <c r="F17" s="185" t="s">
        <v>22</v>
      </c>
      <c r="G17" s="185"/>
      <c r="H17" s="53">
        <v>60000</v>
      </c>
      <c r="I17" s="122">
        <v>59500</v>
      </c>
      <c r="J17" s="199">
        <f t="shared" si="0"/>
        <v>99.16666666666667</v>
      </c>
    </row>
    <row r="18" spans="1:10" ht="19.5" customHeight="1" thickBot="1">
      <c r="A18" s="187" t="s">
        <v>102</v>
      </c>
      <c r="B18" s="256"/>
      <c r="C18" s="256"/>
      <c r="D18" s="188"/>
      <c r="E18" s="313" t="s">
        <v>16</v>
      </c>
      <c r="F18" s="314"/>
      <c r="G18" s="189">
        <f>SUM(G19+G21)</f>
        <v>176000</v>
      </c>
      <c r="H18" s="189">
        <f>SUM(H19+H21)</f>
        <v>176160</v>
      </c>
      <c r="I18" s="189">
        <f>SUM(I19+I21)</f>
        <v>165385</v>
      </c>
      <c r="J18" s="208">
        <f t="shared" si="0"/>
        <v>93.88340145322434</v>
      </c>
    </row>
    <row r="19" spans="1:10" ht="15.75" customHeight="1">
      <c r="A19" s="350"/>
      <c r="B19" s="179" t="s">
        <v>119</v>
      </c>
      <c r="C19" s="180"/>
      <c r="D19" s="181"/>
      <c r="E19" s="205" t="s">
        <v>120</v>
      </c>
      <c r="F19" s="206"/>
      <c r="G19" s="186">
        <f>SUM(G20)</f>
        <v>171000</v>
      </c>
      <c r="H19" s="186">
        <f>SUM(H20)</f>
        <v>171000</v>
      </c>
      <c r="I19" s="186">
        <f>SUM(I20)</f>
        <v>160226</v>
      </c>
      <c r="J19" s="209">
        <f t="shared" si="0"/>
        <v>93.69941520467836</v>
      </c>
    </row>
    <row r="20" spans="1:10" ht="15.75" customHeight="1">
      <c r="A20" s="293"/>
      <c r="B20" s="102"/>
      <c r="C20" s="71"/>
      <c r="D20" s="32">
        <v>3030</v>
      </c>
      <c r="E20" s="273" t="s">
        <v>92</v>
      </c>
      <c r="F20" s="274"/>
      <c r="G20" s="103">
        <v>171000</v>
      </c>
      <c r="H20" s="38">
        <v>171000</v>
      </c>
      <c r="I20" s="49">
        <v>160226</v>
      </c>
      <c r="J20" s="155">
        <f t="shared" si="0"/>
        <v>93.69941520467836</v>
      </c>
    </row>
    <row r="21" spans="1:10" ht="18.75" customHeight="1">
      <c r="A21" s="293"/>
      <c r="B21" s="200" t="s">
        <v>106</v>
      </c>
      <c r="C21" s="200"/>
      <c r="D21" s="21"/>
      <c r="E21" s="207" t="s">
        <v>121</v>
      </c>
      <c r="F21" s="172"/>
      <c r="G21" s="51">
        <f>SUM(G22)</f>
        <v>5000</v>
      </c>
      <c r="H21" s="51">
        <f>SUM(H22)</f>
        <v>5160</v>
      </c>
      <c r="I21" s="51">
        <f>SUM(I22)</f>
        <v>5159</v>
      </c>
      <c r="J21" s="155">
        <f t="shared" si="0"/>
        <v>99.98062015503876</v>
      </c>
    </row>
    <row r="22" spans="1:10" ht="17.25" customHeight="1" thickBot="1">
      <c r="A22" s="293"/>
      <c r="B22" s="261"/>
      <c r="C22" s="262"/>
      <c r="D22" s="18">
        <v>4300</v>
      </c>
      <c r="E22" s="251" t="s">
        <v>10</v>
      </c>
      <c r="F22" s="252"/>
      <c r="G22" s="55">
        <v>5000</v>
      </c>
      <c r="H22" s="212">
        <v>5160</v>
      </c>
      <c r="I22" s="213">
        <v>5159</v>
      </c>
      <c r="J22" s="199">
        <f t="shared" si="0"/>
        <v>99.98062015503876</v>
      </c>
    </row>
    <row r="23" spans="1:10" ht="19.5" customHeight="1" thickBot="1">
      <c r="A23" s="214">
        <v>600</v>
      </c>
      <c r="B23" s="256"/>
      <c r="C23" s="256"/>
      <c r="D23" s="188"/>
      <c r="E23" s="337" t="s">
        <v>17</v>
      </c>
      <c r="F23" s="337"/>
      <c r="G23" s="190">
        <f>SUM(G24)</f>
        <v>2723700</v>
      </c>
      <c r="H23" s="190">
        <f>SUM(H24)</f>
        <v>2787632</v>
      </c>
      <c r="I23" s="191">
        <f>SUM(I24)</f>
        <v>2785132</v>
      </c>
      <c r="J23" s="215">
        <f t="shared" si="0"/>
        <v>99.91031814816303</v>
      </c>
    </row>
    <row r="24" spans="1:10" ht="18.75" customHeight="1">
      <c r="A24" s="255"/>
      <c r="B24" s="23">
        <v>60014</v>
      </c>
      <c r="C24" s="9"/>
      <c r="D24" s="23" t="s">
        <v>18</v>
      </c>
      <c r="E24" s="205" t="s">
        <v>19</v>
      </c>
      <c r="F24" s="206"/>
      <c r="G24" s="44">
        <f>SUM(G25:G44)</f>
        <v>2723700</v>
      </c>
      <c r="H24" s="44">
        <f>SUM(H25:H44)</f>
        <v>2787632</v>
      </c>
      <c r="I24" s="44">
        <f>SUM(I25:I44)</f>
        <v>2785132</v>
      </c>
      <c r="J24" s="209">
        <f t="shared" si="0"/>
        <v>99.91031814816303</v>
      </c>
    </row>
    <row r="25" spans="1:10" ht="14.25" customHeight="1">
      <c r="A25" s="237"/>
      <c r="B25" s="18"/>
      <c r="C25" s="9"/>
      <c r="D25" s="23">
        <v>3020</v>
      </c>
      <c r="E25" s="127"/>
      <c r="F25" s="123" t="s">
        <v>163</v>
      </c>
      <c r="G25" s="54">
        <v>500</v>
      </c>
      <c r="H25" s="38">
        <v>482</v>
      </c>
      <c r="I25" s="49">
        <v>482</v>
      </c>
      <c r="J25" s="155">
        <f t="shared" si="0"/>
        <v>100</v>
      </c>
    </row>
    <row r="26" spans="1:10" ht="14.25" customHeight="1">
      <c r="A26" s="248"/>
      <c r="B26" s="255"/>
      <c r="C26" s="33"/>
      <c r="D26" s="23">
        <v>4010</v>
      </c>
      <c r="E26" s="273" t="s">
        <v>6</v>
      </c>
      <c r="F26" s="274"/>
      <c r="G26" s="54">
        <v>434000</v>
      </c>
      <c r="H26" s="38">
        <v>415697</v>
      </c>
      <c r="I26" s="49">
        <v>415697</v>
      </c>
      <c r="J26" s="155">
        <f t="shared" si="0"/>
        <v>100</v>
      </c>
    </row>
    <row r="27" spans="1:10" ht="14.25" customHeight="1">
      <c r="A27" s="248"/>
      <c r="B27" s="293"/>
      <c r="C27" s="19"/>
      <c r="D27" s="23">
        <v>4040</v>
      </c>
      <c r="E27" s="273" t="s">
        <v>11</v>
      </c>
      <c r="F27" s="274"/>
      <c r="G27" s="54">
        <v>35000</v>
      </c>
      <c r="H27" s="38">
        <v>33832</v>
      </c>
      <c r="I27" s="49">
        <v>33832</v>
      </c>
      <c r="J27" s="155">
        <f t="shared" si="0"/>
        <v>100</v>
      </c>
    </row>
    <row r="28" spans="1:10" ht="14.25" customHeight="1">
      <c r="A28" s="248"/>
      <c r="B28" s="293"/>
      <c r="C28" s="19"/>
      <c r="D28" s="23">
        <v>4110</v>
      </c>
      <c r="E28" s="273" t="s">
        <v>7</v>
      </c>
      <c r="F28" s="274"/>
      <c r="G28" s="54">
        <v>83200</v>
      </c>
      <c r="H28" s="38">
        <v>78333</v>
      </c>
      <c r="I28" s="49">
        <v>78333</v>
      </c>
      <c r="J28" s="155">
        <f t="shared" si="0"/>
        <v>100</v>
      </c>
    </row>
    <row r="29" spans="1:10" ht="14.25" customHeight="1">
      <c r="A29" s="248"/>
      <c r="B29" s="293"/>
      <c r="C29" s="19"/>
      <c r="D29" s="23">
        <v>4120</v>
      </c>
      <c r="E29" s="273" t="s">
        <v>8</v>
      </c>
      <c r="F29" s="274"/>
      <c r="G29" s="54">
        <v>11800</v>
      </c>
      <c r="H29" s="38">
        <v>11649</v>
      </c>
      <c r="I29" s="49">
        <v>11649</v>
      </c>
      <c r="J29" s="155">
        <f t="shared" si="0"/>
        <v>100</v>
      </c>
    </row>
    <row r="30" spans="1:10" ht="14.25" customHeight="1">
      <c r="A30" s="248"/>
      <c r="B30" s="293"/>
      <c r="C30" s="19"/>
      <c r="D30" s="23">
        <v>4140</v>
      </c>
      <c r="E30" s="273" t="s">
        <v>58</v>
      </c>
      <c r="F30" s="274"/>
      <c r="G30" s="54">
        <v>2000</v>
      </c>
      <c r="H30" s="38">
        <v>1222</v>
      </c>
      <c r="I30" s="49">
        <v>1222</v>
      </c>
      <c r="J30" s="155">
        <f t="shared" si="0"/>
        <v>100</v>
      </c>
    </row>
    <row r="31" spans="1:10" ht="14.25" customHeight="1">
      <c r="A31" s="248"/>
      <c r="B31" s="293"/>
      <c r="C31" s="19"/>
      <c r="D31" s="23">
        <v>4170</v>
      </c>
      <c r="E31" s="125"/>
      <c r="F31" s="136" t="s">
        <v>166</v>
      </c>
      <c r="G31" s="54"/>
      <c r="H31" s="38">
        <v>12502</v>
      </c>
      <c r="I31" s="49">
        <v>12502</v>
      </c>
      <c r="J31" s="155">
        <f t="shared" si="0"/>
        <v>100</v>
      </c>
    </row>
    <row r="32" spans="1:10" ht="14.25" customHeight="1">
      <c r="A32" s="248"/>
      <c r="B32" s="293"/>
      <c r="C32" s="19"/>
      <c r="D32" s="23">
        <v>4210</v>
      </c>
      <c r="E32" s="273" t="s">
        <v>20</v>
      </c>
      <c r="F32" s="274"/>
      <c r="G32" s="54">
        <v>56250</v>
      </c>
      <c r="H32" s="38">
        <v>144400</v>
      </c>
      <c r="I32" s="49">
        <v>144400</v>
      </c>
      <c r="J32" s="155">
        <f t="shared" si="0"/>
        <v>100</v>
      </c>
    </row>
    <row r="33" spans="1:10" ht="14.25" customHeight="1">
      <c r="A33" s="248"/>
      <c r="B33" s="293"/>
      <c r="C33" s="19"/>
      <c r="D33" s="23">
        <v>4260</v>
      </c>
      <c r="E33" s="273" t="s">
        <v>12</v>
      </c>
      <c r="F33" s="274"/>
      <c r="G33" s="54">
        <v>15000</v>
      </c>
      <c r="H33" s="38">
        <v>17712</v>
      </c>
      <c r="I33" s="49">
        <v>17712</v>
      </c>
      <c r="J33" s="155">
        <f t="shared" si="0"/>
        <v>100</v>
      </c>
    </row>
    <row r="34" spans="1:10" ht="14.25" customHeight="1">
      <c r="A34" s="248"/>
      <c r="B34" s="293"/>
      <c r="C34" s="19"/>
      <c r="D34" s="23">
        <v>4270</v>
      </c>
      <c r="E34" s="273" t="s">
        <v>21</v>
      </c>
      <c r="F34" s="274"/>
      <c r="G34" s="54">
        <v>106100</v>
      </c>
      <c r="H34" s="38">
        <v>360350</v>
      </c>
      <c r="I34" s="49">
        <v>360350</v>
      </c>
      <c r="J34" s="155">
        <f t="shared" si="0"/>
        <v>100</v>
      </c>
    </row>
    <row r="35" spans="1:10" ht="14.25" customHeight="1">
      <c r="A35" s="248"/>
      <c r="B35" s="293"/>
      <c r="C35" s="19"/>
      <c r="D35" s="23">
        <v>4280</v>
      </c>
      <c r="E35" s="125" t="s">
        <v>164</v>
      </c>
      <c r="F35" s="124" t="s">
        <v>164</v>
      </c>
      <c r="G35" s="54">
        <v>1000</v>
      </c>
      <c r="H35" s="38">
        <v>426</v>
      </c>
      <c r="I35" s="49">
        <v>426</v>
      </c>
      <c r="J35" s="155">
        <f t="shared" si="0"/>
        <v>100</v>
      </c>
    </row>
    <row r="36" spans="1:10" ht="14.25" customHeight="1">
      <c r="A36" s="248"/>
      <c r="B36" s="293"/>
      <c r="C36" s="19"/>
      <c r="D36" s="23">
        <v>4300</v>
      </c>
      <c r="E36" s="273" t="s">
        <v>22</v>
      </c>
      <c r="F36" s="274"/>
      <c r="G36" s="54">
        <v>56500</v>
      </c>
      <c r="H36" s="38">
        <v>342416</v>
      </c>
      <c r="I36" s="49">
        <v>341856</v>
      </c>
      <c r="J36" s="155">
        <f t="shared" si="0"/>
        <v>99.8364562403626</v>
      </c>
    </row>
    <row r="37" spans="1:10" ht="14.25" customHeight="1">
      <c r="A37" s="248"/>
      <c r="B37" s="293"/>
      <c r="C37" s="19"/>
      <c r="D37" s="23">
        <v>4350</v>
      </c>
      <c r="E37" s="125"/>
      <c r="F37" s="124" t="s">
        <v>181</v>
      </c>
      <c r="G37" s="54"/>
      <c r="H37" s="38">
        <v>2012</v>
      </c>
      <c r="I37" s="49">
        <v>2012</v>
      </c>
      <c r="J37" s="155">
        <f t="shared" si="0"/>
        <v>100</v>
      </c>
    </row>
    <row r="38" spans="1:10" ht="14.25" customHeight="1">
      <c r="A38" s="248"/>
      <c r="B38" s="293"/>
      <c r="C38" s="104"/>
      <c r="D38" s="21">
        <v>4410</v>
      </c>
      <c r="E38" s="273" t="s">
        <v>13</v>
      </c>
      <c r="F38" s="274"/>
      <c r="G38" s="54">
        <v>1400</v>
      </c>
      <c r="H38" s="38">
        <v>436</v>
      </c>
      <c r="I38" s="49">
        <v>436</v>
      </c>
      <c r="J38" s="199">
        <f t="shared" si="0"/>
        <v>100</v>
      </c>
    </row>
    <row r="39" spans="1:10" ht="14.25" customHeight="1">
      <c r="A39" s="248"/>
      <c r="B39" s="293"/>
      <c r="C39" s="19"/>
      <c r="D39" s="23">
        <v>4430</v>
      </c>
      <c r="E39" s="273" t="s">
        <v>23</v>
      </c>
      <c r="F39" s="274"/>
      <c r="G39" s="54">
        <v>7000</v>
      </c>
      <c r="H39" s="38">
        <v>9155</v>
      </c>
      <c r="I39" s="49">
        <v>9155</v>
      </c>
      <c r="J39" s="155">
        <f t="shared" si="0"/>
        <v>100</v>
      </c>
    </row>
    <row r="40" spans="1:10" ht="14.25" customHeight="1">
      <c r="A40" s="248"/>
      <c r="B40" s="293"/>
      <c r="C40" s="19"/>
      <c r="D40" s="23">
        <v>4440</v>
      </c>
      <c r="E40" s="273" t="s">
        <v>24</v>
      </c>
      <c r="F40" s="274"/>
      <c r="G40" s="54">
        <v>17500</v>
      </c>
      <c r="H40" s="38">
        <v>16058</v>
      </c>
      <c r="I40" s="49">
        <v>16058</v>
      </c>
      <c r="J40" s="155">
        <f t="shared" si="0"/>
        <v>100</v>
      </c>
    </row>
    <row r="41" spans="1:10" ht="14.25" customHeight="1">
      <c r="A41" s="248"/>
      <c r="B41" s="293"/>
      <c r="C41" s="19"/>
      <c r="D41" s="21">
        <v>4500</v>
      </c>
      <c r="E41" s="273" t="s">
        <v>85</v>
      </c>
      <c r="F41" s="274"/>
      <c r="G41" s="49">
        <v>750</v>
      </c>
      <c r="H41" s="38">
        <v>2566</v>
      </c>
      <c r="I41" s="49">
        <v>2566</v>
      </c>
      <c r="J41" s="155">
        <f t="shared" si="0"/>
        <v>100</v>
      </c>
    </row>
    <row r="42" spans="1:10" ht="14.25" customHeight="1">
      <c r="A42" s="248"/>
      <c r="B42" s="293"/>
      <c r="C42" s="19"/>
      <c r="D42" s="21">
        <v>6050</v>
      </c>
      <c r="E42" s="273" t="s">
        <v>147</v>
      </c>
      <c r="F42" s="274"/>
      <c r="G42" s="55">
        <v>1895700</v>
      </c>
      <c r="H42" s="38">
        <v>519974</v>
      </c>
      <c r="I42" s="49">
        <v>519604</v>
      </c>
      <c r="J42" s="155">
        <f t="shared" si="0"/>
        <v>99.92884259597595</v>
      </c>
    </row>
    <row r="43" spans="1:10" ht="14.25" customHeight="1">
      <c r="A43" s="248"/>
      <c r="B43" s="293"/>
      <c r="C43" s="19"/>
      <c r="D43" s="21">
        <v>6058</v>
      </c>
      <c r="E43" s="125"/>
      <c r="F43" s="68" t="s">
        <v>147</v>
      </c>
      <c r="G43" s="68"/>
      <c r="H43" s="38">
        <v>613345</v>
      </c>
      <c r="I43" s="49">
        <v>612632</v>
      </c>
      <c r="J43" s="155">
        <f t="shared" si="0"/>
        <v>99.8837522112351</v>
      </c>
    </row>
    <row r="44" spans="1:10" ht="14.25" customHeight="1" thickBot="1">
      <c r="A44" s="248"/>
      <c r="B44" s="293"/>
      <c r="C44" s="19"/>
      <c r="D44" s="32">
        <v>6059</v>
      </c>
      <c r="E44" s="251" t="s">
        <v>147</v>
      </c>
      <c r="F44" s="252"/>
      <c r="G44" s="122">
        <v>0</v>
      </c>
      <c r="H44" s="53">
        <v>205065</v>
      </c>
      <c r="I44" s="122">
        <v>204208</v>
      </c>
      <c r="J44" s="199">
        <f t="shared" si="0"/>
        <v>99.58208372954917</v>
      </c>
    </row>
    <row r="45" spans="1:10" ht="19.5" customHeight="1" thickBot="1">
      <c r="A45" s="214">
        <v>630</v>
      </c>
      <c r="B45" s="217"/>
      <c r="C45" s="218"/>
      <c r="D45" s="188"/>
      <c r="E45" s="325" t="s">
        <v>25</v>
      </c>
      <c r="F45" s="326"/>
      <c r="G45" s="219">
        <f>SUM(G46)</f>
        <v>4000</v>
      </c>
      <c r="H45" s="219">
        <f>SUM(H46)</f>
        <v>500</v>
      </c>
      <c r="I45" s="219">
        <f>SUM(I46)</f>
        <v>0</v>
      </c>
      <c r="J45" s="208">
        <f t="shared" si="0"/>
        <v>0</v>
      </c>
    </row>
    <row r="46" spans="1:10" ht="27.75" customHeight="1">
      <c r="A46" s="293"/>
      <c r="B46" s="216">
        <v>63095</v>
      </c>
      <c r="C46" s="19"/>
      <c r="D46" s="23"/>
      <c r="E46" s="205" t="s">
        <v>26</v>
      </c>
      <c r="F46" s="206"/>
      <c r="G46" s="43">
        <f>SUM(G47:G49)</f>
        <v>4000</v>
      </c>
      <c r="H46" s="43">
        <f>SUM(H47:H49)</f>
        <v>500</v>
      </c>
      <c r="I46" s="223">
        <f>SUM(I47:I49)</f>
        <v>0</v>
      </c>
      <c r="J46" s="209">
        <f t="shared" si="0"/>
        <v>0</v>
      </c>
    </row>
    <row r="47" spans="1:10" ht="27.75" customHeight="1">
      <c r="A47" s="293"/>
      <c r="B47" s="134"/>
      <c r="C47" s="19"/>
      <c r="D47" s="23">
        <v>2820</v>
      </c>
      <c r="E47" s="207" t="s">
        <v>135</v>
      </c>
      <c r="F47" s="172"/>
      <c r="G47" s="96">
        <v>2000</v>
      </c>
      <c r="H47" s="41"/>
      <c r="I47" s="224"/>
      <c r="J47" s="155"/>
    </row>
    <row r="48" spans="1:10" ht="14.25" customHeight="1" thickBot="1">
      <c r="A48" s="293"/>
      <c r="B48" s="153"/>
      <c r="C48" s="19"/>
      <c r="D48" s="21">
        <v>4210</v>
      </c>
      <c r="E48" s="68"/>
      <c r="F48" s="68" t="s">
        <v>165</v>
      </c>
      <c r="G48" s="38">
        <v>1000</v>
      </c>
      <c r="H48" s="41">
        <v>500</v>
      </c>
      <c r="I48" s="41"/>
      <c r="J48" s="211">
        <f t="shared" si="0"/>
        <v>0</v>
      </c>
    </row>
    <row r="49" spans="1:10" ht="14.25" customHeight="1" thickBot="1">
      <c r="A49" s="293"/>
      <c r="B49" s="153"/>
      <c r="C49" s="19"/>
      <c r="D49" s="220">
        <v>4300</v>
      </c>
      <c r="E49" s="221"/>
      <c r="F49" s="221" t="s">
        <v>34</v>
      </c>
      <c r="G49" s="221">
        <v>1000</v>
      </c>
      <c r="H49" s="106"/>
      <c r="I49" s="106"/>
      <c r="J49" s="210"/>
    </row>
    <row r="50" spans="1:10" ht="19.5" customHeight="1" thickBot="1">
      <c r="A50" s="214">
        <v>700</v>
      </c>
      <c r="B50" s="256"/>
      <c r="C50" s="256"/>
      <c r="D50" s="188"/>
      <c r="E50" s="325" t="s">
        <v>27</v>
      </c>
      <c r="F50" s="326"/>
      <c r="G50" s="219">
        <f>SUM(G51)</f>
        <v>24234</v>
      </c>
      <c r="H50" s="219">
        <f>SUM(H51)</f>
        <v>30034</v>
      </c>
      <c r="I50" s="219">
        <f>SUM(I51)</f>
        <v>30006</v>
      </c>
      <c r="J50" s="208">
        <f t="shared" si="0"/>
        <v>99.90677232469868</v>
      </c>
    </row>
    <row r="51" spans="1:10" ht="25.5" customHeight="1">
      <c r="A51" s="293"/>
      <c r="B51" s="237">
        <v>70005</v>
      </c>
      <c r="C51" s="284"/>
      <c r="D51" s="18"/>
      <c r="E51" s="346" t="s">
        <v>28</v>
      </c>
      <c r="F51" s="347"/>
      <c r="G51" s="48">
        <f>SUM(G52:G54)</f>
        <v>24234</v>
      </c>
      <c r="H51" s="48">
        <f>SUM(H52:H54)</f>
        <v>30034</v>
      </c>
      <c r="I51" s="48">
        <f>SUM(I52:I54)</f>
        <v>30006</v>
      </c>
      <c r="J51" s="210">
        <f t="shared" si="0"/>
        <v>99.90677232469868</v>
      </c>
    </row>
    <row r="52" spans="1:10" ht="14.25" customHeight="1">
      <c r="A52" s="293"/>
      <c r="B52" s="248"/>
      <c r="C52" s="3"/>
      <c r="D52" s="21">
        <v>4210</v>
      </c>
      <c r="E52" s="273" t="s">
        <v>9</v>
      </c>
      <c r="F52" s="274"/>
      <c r="G52" s="38">
        <v>1234</v>
      </c>
      <c r="H52" s="38">
        <v>580</v>
      </c>
      <c r="I52" s="49">
        <v>578</v>
      </c>
      <c r="J52" s="155">
        <f t="shared" si="0"/>
        <v>99.65517241379311</v>
      </c>
    </row>
    <row r="53" spans="1:10" ht="14.25" customHeight="1">
      <c r="A53" s="293"/>
      <c r="B53" s="248"/>
      <c r="C53" s="3"/>
      <c r="D53" s="18">
        <v>4260</v>
      </c>
      <c r="E53" s="273" t="s">
        <v>136</v>
      </c>
      <c r="F53" s="274"/>
      <c r="G53" s="38">
        <v>300</v>
      </c>
      <c r="H53" s="38">
        <v>220</v>
      </c>
      <c r="I53" s="49">
        <v>219</v>
      </c>
      <c r="J53" s="155">
        <f t="shared" si="0"/>
        <v>99.54545454545455</v>
      </c>
    </row>
    <row r="54" spans="1:10" ht="14.25" customHeight="1" thickBot="1">
      <c r="A54" s="293"/>
      <c r="B54" s="248"/>
      <c r="C54" s="3"/>
      <c r="D54" s="18">
        <v>4300</v>
      </c>
      <c r="E54" s="251" t="s">
        <v>22</v>
      </c>
      <c r="F54" s="252"/>
      <c r="G54" s="47">
        <v>22700</v>
      </c>
      <c r="H54" s="53">
        <v>29234</v>
      </c>
      <c r="I54" s="122">
        <v>29209</v>
      </c>
      <c r="J54" s="199">
        <f t="shared" si="0"/>
        <v>99.91448313607444</v>
      </c>
    </row>
    <row r="55" spans="1:10" ht="18.75" customHeight="1" thickBot="1">
      <c r="A55" s="214">
        <v>710</v>
      </c>
      <c r="B55" s="256"/>
      <c r="C55" s="236"/>
      <c r="D55" s="222"/>
      <c r="E55" s="325" t="s">
        <v>30</v>
      </c>
      <c r="F55" s="326"/>
      <c r="G55" s="191">
        <f>SUM(G56+G58+G61)</f>
        <v>206877</v>
      </c>
      <c r="H55" s="191">
        <f>SUM(H56+H58+H61)</f>
        <v>208877</v>
      </c>
      <c r="I55" s="191">
        <f>SUM(I56+I58+I61)</f>
        <v>208877</v>
      </c>
      <c r="J55" s="226">
        <f t="shared" si="0"/>
        <v>100</v>
      </c>
    </row>
    <row r="56" spans="1:10" ht="29.25" customHeight="1">
      <c r="A56" s="293"/>
      <c r="B56" s="23">
        <v>71013</v>
      </c>
      <c r="C56" s="23"/>
      <c r="D56" s="23"/>
      <c r="E56" s="205" t="s">
        <v>31</v>
      </c>
      <c r="F56" s="206"/>
      <c r="G56" s="43">
        <f>SUM(G57)</f>
        <v>69826</v>
      </c>
      <c r="H56" s="43">
        <f>SUM(H57)</f>
        <v>69826</v>
      </c>
      <c r="I56" s="223">
        <f>SUM(I57)</f>
        <v>69826</v>
      </c>
      <c r="J56" s="227">
        <f t="shared" si="0"/>
        <v>100</v>
      </c>
    </row>
    <row r="57" spans="1:10" ht="13.5" customHeight="1">
      <c r="A57" s="271"/>
      <c r="B57" s="102"/>
      <c r="C57" s="60"/>
      <c r="D57" s="21">
        <v>4300</v>
      </c>
      <c r="E57" s="273" t="s">
        <v>22</v>
      </c>
      <c r="F57" s="274"/>
      <c r="G57" s="74">
        <v>69826</v>
      </c>
      <c r="H57" s="38">
        <v>69826</v>
      </c>
      <c r="I57" s="49">
        <v>69826</v>
      </c>
      <c r="J57" s="155">
        <f t="shared" si="0"/>
        <v>100</v>
      </c>
    </row>
    <row r="58" spans="1:10" ht="30" customHeight="1">
      <c r="A58" s="102"/>
      <c r="B58" s="237">
        <v>71014</v>
      </c>
      <c r="C58" s="284"/>
      <c r="D58" s="255"/>
      <c r="E58" s="207" t="s">
        <v>82</v>
      </c>
      <c r="F58" s="172"/>
      <c r="G58" s="202">
        <f>SUM(G60)</f>
        <v>10164</v>
      </c>
      <c r="H58" s="42">
        <v>10164</v>
      </c>
      <c r="I58" s="51">
        <v>10164</v>
      </c>
      <c r="J58" s="160">
        <f t="shared" si="0"/>
        <v>100</v>
      </c>
    </row>
    <row r="59" spans="1:10" ht="13.5" customHeight="1" hidden="1" thickBot="1">
      <c r="A59" s="101"/>
      <c r="B59" s="238"/>
      <c r="C59" s="291"/>
      <c r="D59" s="260"/>
      <c r="E59" s="207" t="s">
        <v>29</v>
      </c>
      <c r="F59" s="172"/>
      <c r="G59" s="202"/>
      <c r="H59" s="42"/>
      <c r="I59" s="51"/>
      <c r="J59" s="155" t="e">
        <f t="shared" si="0"/>
        <v>#DIV/0!</v>
      </c>
    </row>
    <row r="60" spans="1:10" ht="14.25" customHeight="1">
      <c r="A60" s="293"/>
      <c r="B60" s="353"/>
      <c r="C60" s="353"/>
      <c r="D60" s="21">
        <v>4300</v>
      </c>
      <c r="E60" s="273" t="s">
        <v>22</v>
      </c>
      <c r="F60" s="274"/>
      <c r="G60" s="38">
        <v>10164</v>
      </c>
      <c r="H60" s="38">
        <v>10164</v>
      </c>
      <c r="I60" s="49">
        <v>10164</v>
      </c>
      <c r="J60" s="155">
        <f t="shared" si="0"/>
        <v>100</v>
      </c>
    </row>
    <row r="61" spans="1:10" ht="17.25" customHeight="1">
      <c r="A61" s="293"/>
      <c r="B61" s="21">
        <v>71015</v>
      </c>
      <c r="C61" s="61"/>
      <c r="D61" s="21"/>
      <c r="E61" s="207" t="s">
        <v>32</v>
      </c>
      <c r="F61" s="172"/>
      <c r="G61" s="50">
        <f>SUM(G62:G72)</f>
        <v>126887</v>
      </c>
      <c r="H61" s="50">
        <f>SUM(H62:H72)</f>
        <v>128887</v>
      </c>
      <c r="I61" s="225">
        <f>SUM(I62:I72)</f>
        <v>128887</v>
      </c>
      <c r="J61" s="160">
        <f t="shared" si="0"/>
        <v>100</v>
      </c>
    </row>
    <row r="62" spans="1:10" ht="14.25" customHeight="1">
      <c r="A62" s="293"/>
      <c r="B62" s="248"/>
      <c r="C62" s="19"/>
      <c r="D62" s="23">
        <v>3030</v>
      </c>
      <c r="E62" s="273" t="s">
        <v>143</v>
      </c>
      <c r="F62" s="274"/>
      <c r="G62" s="114">
        <v>700</v>
      </c>
      <c r="H62" s="38"/>
      <c r="I62" s="49"/>
      <c r="J62" s="155"/>
    </row>
    <row r="63" spans="1:10" ht="14.25" customHeight="1">
      <c r="A63" s="293"/>
      <c r="B63" s="248"/>
      <c r="C63" s="19"/>
      <c r="D63" s="23">
        <v>4010</v>
      </c>
      <c r="E63" s="273" t="s">
        <v>6</v>
      </c>
      <c r="F63" s="274"/>
      <c r="G63" s="46">
        <v>34848</v>
      </c>
      <c r="H63" s="38">
        <v>35847</v>
      </c>
      <c r="I63" s="49">
        <v>35847</v>
      </c>
      <c r="J63" s="155">
        <f t="shared" si="0"/>
        <v>100</v>
      </c>
    </row>
    <row r="64" spans="1:10" ht="26.25" customHeight="1">
      <c r="A64" s="293"/>
      <c r="B64" s="248"/>
      <c r="C64" s="19"/>
      <c r="D64" s="23">
        <v>4020</v>
      </c>
      <c r="E64" s="273" t="s">
        <v>33</v>
      </c>
      <c r="F64" s="274"/>
      <c r="G64" s="46">
        <v>47988</v>
      </c>
      <c r="H64" s="38">
        <v>46858</v>
      </c>
      <c r="I64" s="49">
        <v>46858</v>
      </c>
      <c r="J64" s="155">
        <f t="shared" si="0"/>
        <v>100</v>
      </c>
    </row>
    <row r="65" spans="1:10" ht="14.25" customHeight="1">
      <c r="A65" s="293"/>
      <c r="B65" s="248"/>
      <c r="C65" s="19"/>
      <c r="D65" s="23">
        <v>4040</v>
      </c>
      <c r="E65" s="273" t="s">
        <v>11</v>
      </c>
      <c r="F65" s="274"/>
      <c r="G65" s="46">
        <v>5796</v>
      </c>
      <c r="H65" s="38">
        <v>5933</v>
      </c>
      <c r="I65" s="49">
        <v>5933</v>
      </c>
      <c r="J65" s="155">
        <f t="shared" si="0"/>
        <v>100</v>
      </c>
    </row>
    <row r="66" spans="1:10" ht="14.25" customHeight="1">
      <c r="A66" s="293"/>
      <c r="B66" s="248"/>
      <c r="C66" s="19"/>
      <c r="D66" s="23">
        <v>4110</v>
      </c>
      <c r="E66" s="273" t="s">
        <v>7</v>
      </c>
      <c r="F66" s="274"/>
      <c r="G66" s="46">
        <v>15847</v>
      </c>
      <c r="H66" s="38">
        <v>16042</v>
      </c>
      <c r="I66" s="49">
        <v>16042</v>
      </c>
      <c r="J66" s="155">
        <f t="shared" si="0"/>
        <v>100</v>
      </c>
    </row>
    <row r="67" spans="1:10" ht="14.25" customHeight="1">
      <c r="A67" s="293"/>
      <c r="B67" s="248"/>
      <c r="C67" s="19"/>
      <c r="D67" s="21">
        <v>4120</v>
      </c>
      <c r="E67" s="273" t="s">
        <v>8</v>
      </c>
      <c r="F67" s="274"/>
      <c r="G67" s="38">
        <v>2172</v>
      </c>
      <c r="H67" s="38">
        <v>2163</v>
      </c>
      <c r="I67" s="49">
        <v>2163</v>
      </c>
      <c r="J67" s="155">
        <f t="shared" si="0"/>
        <v>100</v>
      </c>
    </row>
    <row r="68" spans="1:10" ht="14.25" customHeight="1">
      <c r="A68" s="293"/>
      <c r="B68" s="248"/>
      <c r="C68" s="81"/>
      <c r="D68" s="21">
        <v>4210</v>
      </c>
      <c r="E68" s="273" t="s">
        <v>20</v>
      </c>
      <c r="F68" s="274"/>
      <c r="G68" s="83">
        <v>1100</v>
      </c>
      <c r="H68" s="38">
        <v>6297</v>
      </c>
      <c r="I68" s="49">
        <v>6297</v>
      </c>
      <c r="J68" s="155">
        <f t="shared" si="0"/>
        <v>100</v>
      </c>
    </row>
    <row r="69" spans="1:10" ht="14.25" customHeight="1">
      <c r="A69" s="293"/>
      <c r="B69" s="248"/>
      <c r="C69" s="81"/>
      <c r="D69" s="21">
        <v>4300</v>
      </c>
      <c r="E69" s="273" t="s">
        <v>34</v>
      </c>
      <c r="F69" s="274"/>
      <c r="G69" s="83">
        <v>12611</v>
      </c>
      <c r="H69" s="38">
        <v>10201</v>
      </c>
      <c r="I69" s="49">
        <v>10201</v>
      </c>
      <c r="J69" s="155">
        <f t="shared" si="0"/>
        <v>100</v>
      </c>
    </row>
    <row r="70" spans="1:10" ht="14.25" customHeight="1">
      <c r="A70" s="293"/>
      <c r="B70" s="248"/>
      <c r="C70" s="81"/>
      <c r="D70" s="21">
        <v>4410</v>
      </c>
      <c r="E70" s="273" t="s">
        <v>13</v>
      </c>
      <c r="F70" s="274"/>
      <c r="G70" s="83">
        <v>3800</v>
      </c>
      <c r="H70" s="38">
        <v>3346</v>
      </c>
      <c r="I70" s="49">
        <v>3346</v>
      </c>
      <c r="J70" s="155">
        <f t="shared" si="0"/>
        <v>100</v>
      </c>
    </row>
    <row r="71" spans="1:10" ht="16.5" thickBot="1">
      <c r="A71" s="293"/>
      <c r="B71" s="248"/>
      <c r="C71" s="81"/>
      <c r="D71" s="259">
        <v>4440</v>
      </c>
      <c r="E71" s="251" t="s">
        <v>118</v>
      </c>
      <c r="F71" s="252"/>
      <c r="G71" s="203">
        <v>2025</v>
      </c>
      <c r="H71" s="38">
        <v>2200</v>
      </c>
      <c r="I71" s="49">
        <v>2200</v>
      </c>
      <c r="J71" s="155">
        <f t="shared" si="0"/>
        <v>100</v>
      </c>
    </row>
    <row r="72" spans="1:10" ht="15.75" customHeight="1" hidden="1">
      <c r="A72" s="293"/>
      <c r="B72" s="248"/>
      <c r="C72" s="82"/>
      <c r="D72" s="260"/>
      <c r="E72" s="253"/>
      <c r="F72" s="254"/>
      <c r="G72" s="204"/>
      <c r="H72" s="41"/>
      <c r="I72" s="41"/>
      <c r="J72" s="211" t="e">
        <f t="shared" si="0"/>
        <v>#DIV/0!</v>
      </c>
    </row>
    <row r="73" spans="1:10" ht="31.5" customHeight="1" thickBot="1" thickTop="1">
      <c r="A73" s="157">
        <v>750</v>
      </c>
      <c r="B73" s="90"/>
      <c r="C73" s="91"/>
      <c r="D73" s="92"/>
      <c r="E73" s="369" t="s">
        <v>36</v>
      </c>
      <c r="F73" s="370"/>
      <c r="G73" s="93">
        <f>SUM(G74+G82+G88+G112+G120+G124)</f>
        <v>3288022</v>
      </c>
      <c r="H73" s="93">
        <f>SUM(H74+H82+H88+H112+H120+H124)</f>
        <v>3162022</v>
      </c>
      <c r="I73" s="93">
        <f>SUM(I74+I82+I88+I112+I120+I124)</f>
        <v>3146697</v>
      </c>
      <c r="J73" s="226">
        <f t="shared" si="0"/>
        <v>99.51534176549056</v>
      </c>
    </row>
    <row r="74" spans="1:10" ht="18.75" customHeight="1">
      <c r="A74" s="259"/>
      <c r="B74" s="264">
        <v>75011</v>
      </c>
      <c r="C74" s="291"/>
      <c r="D74" s="64"/>
      <c r="E74" s="249" t="s">
        <v>37</v>
      </c>
      <c r="F74" s="250"/>
      <c r="G74" s="40">
        <f>SUM(G75:G81)</f>
        <v>99301</v>
      </c>
      <c r="H74" s="40">
        <f>SUM(H75:H81)</f>
        <v>99301</v>
      </c>
      <c r="I74" s="40">
        <f>SUM(I75:I81)</f>
        <v>99301</v>
      </c>
      <c r="J74" s="228">
        <f t="shared" si="0"/>
        <v>100</v>
      </c>
    </row>
    <row r="75" spans="1:10" ht="14.25" customHeight="1">
      <c r="A75" s="293"/>
      <c r="B75" s="280"/>
      <c r="C75" s="3"/>
      <c r="D75" s="21">
        <v>4010</v>
      </c>
      <c r="E75" s="273" t="s">
        <v>6</v>
      </c>
      <c r="F75" s="274"/>
      <c r="G75" s="38">
        <v>69900</v>
      </c>
      <c r="H75" s="38">
        <v>69900</v>
      </c>
      <c r="I75" s="38">
        <v>69900</v>
      </c>
      <c r="J75" s="155">
        <f t="shared" si="0"/>
        <v>100</v>
      </c>
    </row>
    <row r="76" spans="1:10" ht="14.25" customHeight="1">
      <c r="A76" s="293"/>
      <c r="B76" s="275"/>
      <c r="C76" s="4"/>
      <c r="D76" s="23">
        <v>4040</v>
      </c>
      <c r="E76" s="273" t="s">
        <v>11</v>
      </c>
      <c r="F76" s="274"/>
      <c r="G76" s="38">
        <v>5772</v>
      </c>
      <c r="H76" s="38">
        <v>5772</v>
      </c>
      <c r="I76" s="38">
        <v>5772</v>
      </c>
      <c r="J76" s="155">
        <f t="shared" si="0"/>
        <v>100</v>
      </c>
    </row>
    <row r="77" spans="1:10" ht="14.25" customHeight="1">
      <c r="A77" s="293"/>
      <c r="B77" s="275"/>
      <c r="C77" s="3"/>
      <c r="D77" s="23">
        <v>4110</v>
      </c>
      <c r="E77" s="273" t="s">
        <v>7</v>
      </c>
      <c r="F77" s="274"/>
      <c r="G77" s="70">
        <v>13530</v>
      </c>
      <c r="H77" s="70">
        <v>13530</v>
      </c>
      <c r="I77" s="70">
        <v>13530</v>
      </c>
      <c r="J77" s="155">
        <f aca="true" t="shared" si="1" ref="J77:J144">I77*100/H77</f>
        <v>100</v>
      </c>
    </row>
    <row r="78" spans="1:10" ht="14.25" customHeight="1">
      <c r="A78" s="293"/>
      <c r="B78" s="275"/>
      <c r="C78" s="4"/>
      <c r="D78" s="21">
        <v>4120</v>
      </c>
      <c r="E78" s="273" t="s">
        <v>8</v>
      </c>
      <c r="F78" s="274"/>
      <c r="G78" s="38">
        <v>1854</v>
      </c>
      <c r="H78" s="38">
        <v>1854</v>
      </c>
      <c r="I78" s="38">
        <v>1854</v>
      </c>
      <c r="J78" s="155">
        <f t="shared" si="1"/>
        <v>100</v>
      </c>
    </row>
    <row r="79" spans="1:10" ht="14.25" customHeight="1">
      <c r="A79" s="293"/>
      <c r="B79" s="276"/>
      <c r="C79" s="3"/>
      <c r="D79" s="23">
        <v>4210</v>
      </c>
      <c r="E79" s="273" t="s">
        <v>20</v>
      </c>
      <c r="F79" s="274"/>
      <c r="G79" s="70">
        <v>1533</v>
      </c>
      <c r="H79" s="70">
        <v>1533</v>
      </c>
      <c r="I79" s="70">
        <v>1533</v>
      </c>
      <c r="J79" s="155">
        <f t="shared" si="1"/>
        <v>100</v>
      </c>
    </row>
    <row r="80" spans="1:10" ht="14.25" customHeight="1">
      <c r="A80" s="293"/>
      <c r="B80" s="276"/>
      <c r="C80" s="19"/>
      <c r="D80" s="23">
        <v>4300</v>
      </c>
      <c r="E80" s="273" t="s">
        <v>22</v>
      </c>
      <c r="F80" s="274"/>
      <c r="G80" s="70">
        <v>3000</v>
      </c>
      <c r="H80" s="70">
        <v>3000</v>
      </c>
      <c r="I80" s="70">
        <v>3000</v>
      </c>
      <c r="J80" s="155">
        <f t="shared" si="1"/>
        <v>100</v>
      </c>
    </row>
    <row r="81" spans="1:10" ht="14.25" customHeight="1">
      <c r="A81" s="293"/>
      <c r="B81" s="277"/>
      <c r="C81" s="19"/>
      <c r="D81" s="21">
        <v>4440</v>
      </c>
      <c r="E81" s="273" t="s">
        <v>24</v>
      </c>
      <c r="F81" s="274"/>
      <c r="G81" s="38">
        <v>3712</v>
      </c>
      <c r="H81" s="38">
        <v>3712</v>
      </c>
      <c r="I81" s="38">
        <v>3712</v>
      </c>
      <c r="J81" s="155">
        <f t="shared" si="1"/>
        <v>100</v>
      </c>
    </row>
    <row r="82" spans="1:10" ht="15.75" customHeight="1">
      <c r="A82" s="293"/>
      <c r="B82" s="152">
        <v>75019</v>
      </c>
      <c r="C82" s="19"/>
      <c r="D82" s="23"/>
      <c r="E82" s="207" t="s">
        <v>38</v>
      </c>
      <c r="F82" s="172"/>
      <c r="G82" s="40">
        <f>SUM(G83:G87)</f>
        <v>177000</v>
      </c>
      <c r="H82" s="40">
        <f>SUM(H83:H87)</f>
        <v>169300</v>
      </c>
      <c r="I82" s="40">
        <f>SUM(I83:I87)</f>
        <v>168823</v>
      </c>
      <c r="J82" s="160">
        <f t="shared" si="1"/>
        <v>99.7182516243355</v>
      </c>
    </row>
    <row r="83" spans="1:10" ht="14.25" customHeight="1">
      <c r="A83" s="248"/>
      <c r="B83" s="109"/>
      <c r="C83" s="19"/>
      <c r="D83" s="79">
        <v>3030</v>
      </c>
      <c r="E83" s="273" t="s">
        <v>39</v>
      </c>
      <c r="F83" s="274"/>
      <c r="G83" s="38">
        <v>171000</v>
      </c>
      <c r="H83" s="38">
        <v>165800</v>
      </c>
      <c r="I83" s="38">
        <v>165675</v>
      </c>
      <c r="J83" s="155">
        <f t="shared" si="1"/>
        <v>99.92460796139927</v>
      </c>
    </row>
    <row r="84" spans="1:10" ht="14.25" customHeight="1">
      <c r="A84" s="248"/>
      <c r="B84" s="233"/>
      <c r="C84" s="19"/>
      <c r="D84" s="79">
        <v>4210</v>
      </c>
      <c r="E84" s="273" t="s">
        <v>20</v>
      </c>
      <c r="F84" s="274"/>
      <c r="G84" s="38">
        <v>1000</v>
      </c>
      <c r="H84" s="38">
        <v>500</v>
      </c>
      <c r="I84" s="38">
        <v>486</v>
      </c>
      <c r="J84" s="155">
        <f t="shared" si="1"/>
        <v>97.2</v>
      </c>
    </row>
    <row r="85" spans="1:10" ht="14.25" customHeight="1">
      <c r="A85" s="248"/>
      <c r="B85" s="233"/>
      <c r="C85" s="19"/>
      <c r="D85" s="79">
        <v>4300</v>
      </c>
      <c r="E85" s="273" t="s">
        <v>22</v>
      </c>
      <c r="F85" s="274"/>
      <c r="G85" s="38">
        <v>3000</v>
      </c>
      <c r="H85" s="38">
        <v>3000</v>
      </c>
      <c r="I85" s="38">
        <v>2662</v>
      </c>
      <c r="J85" s="155">
        <f t="shared" si="1"/>
        <v>88.73333333333333</v>
      </c>
    </row>
    <row r="86" spans="1:10" ht="14.25" customHeight="1">
      <c r="A86" s="248"/>
      <c r="B86" s="233"/>
      <c r="C86" s="19"/>
      <c r="D86" s="79">
        <v>4410</v>
      </c>
      <c r="E86" s="273" t="s">
        <v>13</v>
      </c>
      <c r="F86" s="274"/>
      <c r="G86" s="38">
        <v>1000</v>
      </c>
      <c r="H86" s="38"/>
      <c r="I86" s="38"/>
      <c r="J86" s="155"/>
    </row>
    <row r="87" spans="1:10" ht="14.25" customHeight="1">
      <c r="A87" s="248"/>
      <c r="B87" s="234"/>
      <c r="C87" s="19"/>
      <c r="D87" s="79">
        <v>4420</v>
      </c>
      <c r="E87" s="273" t="s">
        <v>137</v>
      </c>
      <c r="F87" s="274"/>
      <c r="G87" s="38">
        <v>1000</v>
      </c>
      <c r="H87" s="74"/>
      <c r="I87" s="38"/>
      <c r="J87" s="155"/>
    </row>
    <row r="88" spans="1:10" ht="15" customHeight="1">
      <c r="A88" s="293"/>
      <c r="B88" s="291">
        <v>75020</v>
      </c>
      <c r="C88" s="297"/>
      <c r="D88" s="21"/>
      <c r="E88" s="272" t="s">
        <v>40</v>
      </c>
      <c r="F88" s="272"/>
      <c r="G88" s="86">
        <f>SUM(G89:G111)</f>
        <v>2976721</v>
      </c>
      <c r="H88" s="86">
        <f>SUM(H89:H111)</f>
        <v>2848421</v>
      </c>
      <c r="I88" s="86">
        <f>SUM(I89:I111)</f>
        <v>2841379</v>
      </c>
      <c r="J88" s="160">
        <f t="shared" si="1"/>
        <v>99.7527753095487</v>
      </c>
    </row>
    <row r="89" spans="1:10" ht="15" customHeight="1">
      <c r="A89" s="293"/>
      <c r="B89" s="152"/>
      <c r="C89" s="9"/>
      <c r="D89" s="64">
        <v>3020</v>
      </c>
      <c r="E89" s="130"/>
      <c r="F89" s="124" t="s">
        <v>163</v>
      </c>
      <c r="G89" s="53"/>
      <c r="H89" s="53">
        <v>6700</v>
      </c>
      <c r="I89" s="53">
        <v>6692</v>
      </c>
      <c r="J89" s="155">
        <f t="shared" si="1"/>
        <v>99.88059701492537</v>
      </c>
    </row>
    <row r="90" spans="1:10" ht="14.25" customHeight="1">
      <c r="A90" s="293"/>
      <c r="B90" s="354"/>
      <c r="C90" s="3"/>
      <c r="D90" s="64">
        <v>3030</v>
      </c>
      <c r="E90" s="273" t="s">
        <v>92</v>
      </c>
      <c r="F90" s="274"/>
      <c r="G90" s="38">
        <v>1000</v>
      </c>
      <c r="H90" s="38"/>
      <c r="I90" s="38"/>
      <c r="J90" s="155"/>
    </row>
    <row r="91" spans="1:10" ht="14.25" customHeight="1">
      <c r="A91" s="293"/>
      <c r="B91" s="354"/>
      <c r="C91" s="3"/>
      <c r="D91" s="79">
        <v>4010</v>
      </c>
      <c r="E91" s="273" t="s">
        <v>6</v>
      </c>
      <c r="F91" s="274"/>
      <c r="G91" s="83">
        <v>1465980</v>
      </c>
      <c r="H91" s="38">
        <v>1395980</v>
      </c>
      <c r="I91" s="38">
        <v>1395382</v>
      </c>
      <c r="J91" s="155">
        <f t="shared" si="1"/>
        <v>99.95716271006748</v>
      </c>
    </row>
    <row r="92" spans="1:10" ht="14.25" customHeight="1">
      <c r="A92" s="293"/>
      <c r="B92" s="354"/>
      <c r="C92" s="4"/>
      <c r="D92" s="64">
        <v>4040</v>
      </c>
      <c r="E92" s="273" t="s">
        <v>11</v>
      </c>
      <c r="F92" s="274"/>
      <c r="G92" s="54">
        <v>99220</v>
      </c>
      <c r="H92" s="38">
        <v>92784</v>
      </c>
      <c r="I92" s="38">
        <v>92784</v>
      </c>
      <c r="J92" s="155">
        <f t="shared" si="1"/>
        <v>100</v>
      </c>
    </row>
    <row r="93" spans="1:10" ht="14.25" customHeight="1">
      <c r="A93" s="293"/>
      <c r="B93" s="301"/>
      <c r="C93" s="3"/>
      <c r="D93" s="23">
        <v>4110</v>
      </c>
      <c r="E93" s="273" t="s">
        <v>7</v>
      </c>
      <c r="F93" s="274"/>
      <c r="G93" s="45">
        <v>253400</v>
      </c>
      <c r="H93" s="38">
        <v>235400</v>
      </c>
      <c r="I93" s="38">
        <v>234685</v>
      </c>
      <c r="J93" s="155">
        <f t="shared" si="1"/>
        <v>99.69626168224299</v>
      </c>
    </row>
    <row r="94" spans="1:10" ht="14.25" customHeight="1">
      <c r="A94" s="293"/>
      <c r="B94" s="301"/>
      <c r="C94" s="3"/>
      <c r="D94" s="23">
        <v>4120</v>
      </c>
      <c r="E94" s="273" t="s">
        <v>8</v>
      </c>
      <c r="F94" s="274"/>
      <c r="G94" s="49">
        <v>36000</v>
      </c>
      <c r="H94" s="38">
        <v>36050</v>
      </c>
      <c r="I94" s="38">
        <v>36044</v>
      </c>
      <c r="J94" s="155">
        <f t="shared" si="1"/>
        <v>99.98335644937586</v>
      </c>
    </row>
    <row r="95" spans="1:10" ht="14.25" customHeight="1">
      <c r="A95" s="293"/>
      <c r="B95" s="301"/>
      <c r="C95" s="3"/>
      <c r="D95" s="23">
        <v>4140</v>
      </c>
      <c r="E95" s="273" t="s">
        <v>83</v>
      </c>
      <c r="F95" s="274"/>
      <c r="G95" s="49">
        <v>1300</v>
      </c>
      <c r="H95" s="38">
        <v>7910</v>
      </c>
      <c r="I95" s="38">
        <v>7910</v>
      </c>
      <c r="J95" s="155">
        <f t="shared" si="1"/>
        <v>100</v>
      </c>
    </row>
    <row r="96" spans="1:10" ht="14.25" customHeight="1">
      <c r="A96" s="293"/>
      <c r="B96" s="301"/>
      <c r="C96" s="3"/>
      <c r="D96" s="23">
        <v>4170</v>
      </c>
      <c r="E96" s="125"/>
      <c r="F96" s="124" t="s">
        <v>166</v>
      </c>
      <c r="G96" s="49">
        <v>2000</v>
      </c>
      <c r="H96" s="38">
        <v>3400</v>
      </c>
      <c r="I96" s="38">
        <v>3376</v>
      </c>
      <c r="J96" s="155">
        <f t="shared" si="1"/>
        <v>99.29411764705883</v>
      </c>
    </row>
    <row r="97" spans="1:10" ht="14.25" customHeight="1">
      <c r="A97" s="293"/>
      <c r="B97" s="301"/>
      <c r="C97" s="3"/>
      <c r="D97" s="23">
        <v>4177</v>
      </c>
      <c r="E97" s="125"/>
      <c r="F97" s="124" t="s">
        <v>166</v>
      </c>
      <c r="G97" s="49"/>
      <c r="H97" s="38">
        <v>480</v>
      </c>
      <c r="I97" s="38">
        <v>480</v>
      </c>
      <c r="J97" s="155">
        <f t="shared" si="1"/>
        <v>100</v>
      </c>
    </row>
    <row r="98" spans="1:10" ht="14.25" customHeight="1">
      <c r="A98" s="293"/>
      <c r="B98" s="301"/>
      <c r="C98" s="3"/>
      <c r="D98" s="23">
        <v>4210</v>
      </c>
      <c r="E98" s="273" t="s">
        <v>20</v>
      </c>
      <c r="F98" s="274"/>
      <c r="G98" s="49">
        <v>237421</v>
      </c>
      <c r="H98" s="38">
        <v>246500</v>
      </c>
      <c r="I98" s="38">
        <v>246474</v>
      </c>
      <c r="J98" s="155">
        <f t="shared" si="1"/>
        <v>99.9894523326572</v>
      </c>
    </row>
    <row r="99" spans="1:10" ht="14.25" customHeight="1">
      <c r="A99" s="293"/>
      <c r="B99" s="301"/>
      <c r="C99" s="3"/>
      <c r="D99" s="23">
        <v>4217</v>
      </c>
      <c r="E99" s="125"/>
      <c r="F99" s="68" t="s">
        <v>20</v>
      </c>
      <c r="G99" s="68"/>
      <c r="H99" s="38">
        <v>1832</v>
      </c>
      <c r="I99" s="38">
        <v>402</v>
      </c>
      <c r="J99" s="155">
        <f t="shared" si="1"/>
        <v>21.943231441048034</v>
      </c>
    </row>
    <row r="100" spans="1:10" ht="14.25" customHeight="1">
      <c r="A100" s="293"/>
      <c r="B100" s="301"/>
      <c r="C100" s="3"/>
      <c r="D100" s="23">
        <v>4260</v>
      </c>
      <c r="E100" s="273" t="s">
        <v>12</v>
      </c>
      <c r="F100" s="274"/>
      <c r="G100" s="49">
        <v>38000</v>
      </c>
      <c r="H100" s="38">
        <v>34500</v>
      </c>
      <c r="I100" s="38">
        <v>34368</v>
      </c>
      <c r="J100" s="155">
        <f t="shared" si="1"/>
        <v>99.61739130434782</v>
      </c>
    </row>
    <row r="101" spans="1:10" ht="14.25" customHeight="1">
      <c r="A101" s="293"/>
      <c r="B101" s="301"/>
      <c r="C101" s="3"/>
      <c r="D101" s="23">
        <v>4270</v>
      </c>
      <c r="E101" s="273" t="s">
        <v>21</v>
      </c>
      <c r="F101" s="274"/>
      <c r="G101" s="49">
        <v>10000</v>
      </c>
      <c r="H101" s="38">
        <v>2700</v>
      </c>
      <c r="I101" s="38">
        <v>2664</v>
      </c>
      <c r="J101" s="155">
        <f t="shared" si="1"/>
        <v>98.66666666666667</v>
      </c>
    </row>
    <row r="102" spans="1:10" ht="14.25" customHeight="1">
      <c r="A102" s="293"/>
      <c r="B102" s="301"/>
      <c r="C102" s="3"/>
      <c r="D102" s="23">
        <v>4280</v>
      </c>
      <c r="E102" s="125"/>
      <c r="F102" s="124" t="s">
        <v>164</v>
      </c>
      <c r="G102" s="49">
        <v>3000</v>
      </c>
      <c r="H102" s="38">
        <v>1600</v>
      </c>
      <c r="I102" s="38">
        <v>1594</v>
      </c>
      <c r="J102" s="155">
        <f t="shared" si="1"/>
        <v>99.625</v>
      </c>
    </row>
    <row r="103" spans="1:10" ht="14.25" customHeight="1">
      <c r="A103" s="293"/>
      <c r="B103" s="301"/>
      <c r="C103" s="3"/>
      <c r="D103" s="23">
        <v>4300</v>
      </c>
      <c r="E103" s="273" t="s">
        <v>22</v>
      </c>
      <c r="F103" s="274"/>
      <c r="G103" s="49">
        <v>580000</v>
      </c>
      <c r="H103" s="38">
        <v>698270</v>
      </c>
      <c r="I103" s="38">
        <v>695374</v>
      </c>
      <c r="J103" s="155">
        <f t="shared" si="1"/>
        <v>99.58526071576897</v>
      </c>
    </row>
    <row r="104" spans="1:10" ht="14.25" customHeight="1">
      <c r="A104" s="293"/>
      <c r="B104" s="301"/>
      <c r="C104" s="3"/>
      <c r="D104" s="23">
        <v>4307</v>
      </c>
      <c r="E104" s="273" t="s">
        <v>22</v>
      </c>
      <c r="F104" s="274"/>
      <c r="G104" s="49"/>
      <c r="H104" s="38">
        <v>2688</v>
      </c>
      <c r="I104" s="38">
        <v>1719</v>
      </c>
      <c r="J104" s="155">
        <f t="shared" si="1"/>
        <v>63.950892857142854</v>
      </c>
    </row>
    <row r="105" spans="1:10" ht="14.25" customHeight="1">
      <c r="A105" s="293"/>
      <c r="B105" s="301"/>
      <c r="C105" s="3"/>
      <c r="D105" s="23">
        <v>4410</v>
      </c>
      <c r="E105" s="273" t="s">
        <v>13</v>
      </c>
      <c r="F105" s="274"/>
      <c r="G105" s="49">
        <v>19000</v>
      </c>
      <c r="H105" s="38">
        <v>17200</v>
      </c>
      <c r="I105" s="38">
        <v>17121</v>
      </c>
      <c r="J105" s="155">
        <f t="shared" si="1"/>
        <v>99.54069767441861</v>
      </c>
    </row>
    <row r="106" spans="1:10" ht="14.25" customHeight="1">
      <c r="A106" s="293"/>
      <c r="B106" s="301"/>
      <c r="C106" s="3"/>
      <c r="D106" s="23">
        <v>4420</v>
      </c>
      <c r="E106" s="273" t="s">
        <v>128</v>
      </c>
      <c r="F106" s="274"/>
      <c r="G106" s="49">
        <v>2500</v>
      </c>
      <c r="H106" s="38">
        <v>2000</v>
      </c>
      <c r="I106" s="38">
        <v>1905</v>
      </c>
      <c r="J106" s="155">
        <f t="shared" si="1"/>
        <v>95.25</v>
      </c>
    </row>
    <row r="107" spans="1:10" ht="14.25" customHeight="1">
      <c r="A107" s="293"/>
      <c r="B107" s="301"/>
      <c r="C107" s="3"/>
      <c r="D107" s="23">
        <v>4430</v>
      </c>
      <c r="E107" s="273" t="s">
        <v>23</v>
      </c>
      <c r="F107" s="274"/>
      <c r="G107" s="49">
        <v>14000</v>
      </c>
      <c r="H107" s="38">
        <v>4663</v>
      </c>
      <c r="I107" s="38">
        <v>4662</v>
      </c>
      <c r="J107" s="155">
        <f t="shared" si="1"/>
        <v>99.97855457859747</v>
      </c>
    </row>
    <row r="108" spans="1:10" ht="14.25" customHeight="1">
      <c r="A108" s="293"/>
      <c r="B108" s="301"/>
      <c r="C108" s="3"/>
      <c r="D108" s="23">
        <v>4440</v>
      </c>
      <c r="E108" s="273" t="s">
        <v>24</v>
      </c>
      <c r="F108" s="274"/>
      <c r="G108" s="49">
        <v>40000</v>
      </c>
      <c r="H108" s="38">
        <v>38664</v>
      </c>
      <c r="I108" s="38">
        <v>38664</v>
      </c>
      <c r="J108" s="155">
        <f t="shared" si="1"/>
        <v>100</v>
      </c>
    </row>
    <row r="109" spans="1:10" ht="14.25" customHeight="1">
      <c r="A109" s="293"/>
      <c r="B109" s="301"/>
      <c r="C109" s="3"/>
      <c r="D109" s="23">
        <v>4480</v>
      </c>
      <c r="E109" s="273" t="s">
        <v>14</v>
      </c>
      <c r="F109" s="274"/>
      <c r="G109" s="49">
        <v>1400</v>
      </c>
      <c r="H109" s="38">
        <v>2200</v>
      </c>
      <c r="I109" s="38">
        <v>2182</v>
      </c>
      <c r="J109" s="155">
        <f t="shared" si="1"/>
        <v>99.18181818181819</v>
      </c>
    </row>
    <row r="110" spans="1:10" ht="14.25" customHeight="1">
      <c r="A110" s="293"/>
      <c r="B110" s="301"/>
      <c r="C110" s="3"/>
      <c r="D110" s="23">
        <v>6050</v>
      </c>
      <c r="E110" s="125"/>
      <c r="F110" s="124" t="s">
        <v>167</v>
      </c>
      <c r="G110" s="49">
        <v>157500</v>
      </c>
      <c r="H110" s="38"/>
      <c r="I110" s="38">
        <v>0</v>
      </c>
      <c r="J110" s="155"/>
    </row>
    <row r="111" spans="1:10" ht="14.25" customHeight="1">
      <c r="A111" s="293"/>
      <c r="B111" s="265"/>
      <c r="C111" s="4"/>
      <c r="D111" s="21">
        <v>6060</v>
      </c>
      <c r="E111" s="273" t="s">
        <v>41</v>
      </c>
      <c r="F111" s="274"/>
      <c r="G111" s="49">
        <v>15000</v>
      </c>
      <c r="H111" s="38">
        <v>16900</v>
      </c>
      <c r="I111" s="38">
        <v>16897</v>
      </c>
      <c r="J111" s="155">
        <f t="shared" si="1"/>
        <v>99.98224852071006</v>
      </c>
    </row>
    <row r="112" spans="1:10" ht="16.5" customHeight="1">
      <c r="A112" s="101"/>
      <c r="B112" s="290">
        <v>75045</v>
      </c>
      <c r="C112" s="291"/>
      <c r="D112" s="23"/>
      <c r="E112" s="335" t="s">
        <v>42</v>
      </c>
      <c r="F112" s="336"/>
      <c r="G112" s="43">
        <f>SUM(G113:G119)</f>
        <v>15000</v>
      </c>
      <c r="H112" s="43">
        <f>SUM(H113:H119)</f>
        <v>15000</v>
      </c>
      <c r="I112" s="43">
        <f>SUM(I113:I119)</f>
        <v>14965</v>
      </c>
      <c r="J112" s="160">
        <f t="shared" si="1"/>
        <v>99.76666666666667</v>
      </c>
    </row>
    <row r="113" spans="1:10" ht="14.25" customHeight="1">
      <c r="A113" s="293"/>
      <c r="B113" s="301"/>
      <c r="C113" s="4"/>
      <c r="D113" s="23">
        <v>4010</v>
      </c>
      <c r="E113" s="273" t="s">
        <v>84</v>
      </c>
      <c r="F113" s="274"/>
      <c r="G113" s="46">
        <v>4600</v>
      </c>
      <c r="H113" s="38">
        <v>4482</v>
      </c>
      <c r="I113" s="38">
        <v>4481</v>
      </c>
      <c r="J113" s="155">
        <f t="shared" si="1"/>
        <v>99.9776885319054</v>
      </c>
    </row>
    <row r="114" spans="1:10" ht="14.25" customHeight="1">
      <c r="A114" s="293"/>
      <c r="B114" s="301"/>
      <c r="C114" s="3"/>
      <c r="D114" s="23">
        <v>4110</v>
      </c>
      <c r="E114" s="273" t="s">
        <v>7</v>
      </c>
      <c r="F114" s="274"/>
      <c r="G114" s="70">
        <v>810</v>
      </c>
      <c r="H114" s="38">
        <v>795</v>
      </c>
      <c r="I114" s="38">
        <v>795</v>
      </c>
      <c r="J114" s="155">
        <f t="shared" si="1"/>
        <v>100</v>
      </c>
    </row>
    <row r="115" spans="1:10" ht="14.25" customHeight="1">
      <c r="A115" s="293"/>
      <c r="B115" s="301"/>
      <c r="C115" s="3"/>
      <c r="D115" s="23">
        <v>4120</v>
      </c>
      <c r="E115" s="273" t="s">
        <v>8</v>
      </c>
      <c r="F115" s="274"/>
      <c r="G115" s="46">
        <v>110</v>
      </c>
      <c r="H115" s="38">
        <v>110</v>
      </c>
      <c r="I115" s="38">
        <v>110</v>
      </c>
      <c r="J115" s="155">
        <f t="shared" si="1"/>
        <v>100</v>
      </c>
    </row>
    <row r="116" spans="1:10" ht="14.25" customHeight="1">
      <c r="A116" s="293"/>
      <c r="B116" s="301"/>
      <c r="C116" s="3"/>
      <c r="D116" s="23">
        <v>4170</v>
      </c>
      <c r="E116" s="125">
        <v>4170</v>
      </c>
      <c r="F116" s="124" t="s">
        <v>166</v>
      </c>
      <c r="G116" s="46">
        <v>6800</v>
      </c>
      <c r="H116" s="38">
        <v>6200</v>
      </c>
      <c r="I116" s="38">
        <v>6200</v>
      </c>
      <c r="J116" s="155">
        <f t="shared" si="1"/>
        <v>100</v>
      </c>
    </row>
    <row r="117" spans="1:10" ht="14.25" customHeight="1">
      <c r="A117" s="293"/>
      <c r="B117" s="301"/>
      <c r="C117" s="3"/>
      <c r="D117" s="23">
        <v>4210</v>
      </c>
      <c r="E117" s="273" t="s">
        <v>20</v>
      </c>
      <c r="F117" s="274"/>
      <c r="G117" s="46">
        <v>1300</v>
      </c>
      <c r="H117" s="38">
        <v>2654</v>
      </c>
      <c r="I117" s="38">
        <v>2654</v>
      </c>
      <c r="J117" s="155">
        <f t="shared" si="1"/>
        <v>100</v>
      </c>
    </row>
    <row r="118" spans="1:10" ht="14.25" customHeight="1">
      <c r="A118" s="293"/>
      <c r="B118" s="301"/>
      <c r="C118" s="3"/>
      <c r="D118" s="23">
        <v>4300</v>
      </c>
      <c r="E118" s="273" t="s">
        <v>22</v>
      </c>
      <c r="F118" s="274"/>
      <c r="G118" s="46">
        <v>1000</v>
      </c>
      <c r="H118" s="38">
        <v>656</v>
      </c>
      <c r="I118" s="38">
        <v>622</v>
      </c>
      <c r="J118" s="155">
        <f t="shared" si="1"/>
        <v>94.8170731707317</v>
      </c>
    </row>
    <row r="119" spans="1:10" ht="14.25" customHeight="1">
      <c r="A119" s="293"/>
      <c r="B119" s="265"/>
      <c r="C119" s="3"/>
      <c r="D119" s="23">
        <v>4410</v>
      </c>
      <c r="E119" s="273" t="s">
        <v>13</v>
      </c>
      <c r="F119" s="274"/>
      <c r="G119" s="46">
        <v>380</v>
      </c>
      <c r="H119" s="38">
        <v>103</v>
      </c>
      <c r="I119" s="38">
        <v>103</v>
      </c>
      <c r="J119" s="155">
        <f t="shared" si="1"/>
        <v>100</v>
      </c>
    </row>
    <row r="120" spans="1:10" ht="14.25" customHeight="1">
      <c r="A120" s="293"/>
      <c r="B120" s="230">
        <v>75075</v>
      </c>
      <c r="C120" s="229"/>
      <c r="D120" s="23"/>
      <c r="E120" s="130"/>
      <c r="F120" s="146" t="s">
        <v>182</v>
      </c>
      <c r="G120" s="43">
        <f>SUM(G121:G123)</f>
        <v>0</v>
      </c>
      <c r="H120" s="43">
        <f>SUM(H121:H123)</f>
        <v>10000</v>
      </c>
      <c r="I120" s="43">
        <f>SUM(I121:I123)</f>
        <v>3304</v>
      </c>
      <c r="J120" s="160">
        <f t="shared" si="1"/>
        <v>33.04</v>
      </c>
    </row>
    <row r="121" spans="1:10" ht="14.25" customHeight="1">
      <c r="A121" s="248"/>
      <c r="B121" s="148"/>
      <c r="C121" s="3"/>
      <c r="D121" s="23">
        <v>4170</v>
      </c>
      <c r="E121" s="125"/>
      <c r="F121" s="124" t="s">
        <v>166</v>
      </c>
      <c r="G121" s="68"/>
      <c r="H121" s="38">
        <v>2000</v>
      </c>
      <c r="I121" s="38">
        <v>1215</v>
      </c>
      <c r="J121" s="155">
        <f t="shared" si="1"/>
        <v>60.75</v>
      </c>
    </row>
    <row r="122" spans="1:10" ht="14.25" customHeight="1">
      <c r="A122" s="248"/>
      <c r="B122" s="101"/>
      <c r="C122" s="3"/>
      <c r="D122" s="23">
        <v>4210</v>
      </c>
      <c r="E122" s="125"/>
      <c r="F122" s="68" t="s">
        <v>90</v>
      </c>
      <c r="G122" s="68"/>
      <c r="H122" s="38">
        <v>2000</v>
      </c>
      <c r="I122" s="38">
        <v>344</v>
      </c>
      <c r="J122" s="155">
        <f t="shared" si="1"/>
        <v>17.2</v>
      </c>
    </row>
    <row r="123" spans="1:10" ht="14.25" customHeight="1">
      <c r="A123" s="248"/>
      <c r="B123" s="102"/>
      <c r="C123" s="3"/>
      <c r="D123" s="23">
        <v>4300</v>
      </c>
      <c r="E123" s="125"/>
      <c r="F123" s="68" t="s">
        <v>34</v>
      </c>
      <c r="G123" s="68"/>
      <c r="H123" s="38">
        <v>6000</v>
      </c>
      <c r="I123" s="38">
        <v>1745</v>
      </c>
      <c r="J123" s="155">
        <f t="shared" si="1"/>
        <v>29.083333333333332</v>
      </c>
    </row>
    <row r="124" spans="1:10" ht="17.25" customHeight="1">
      <c r="A124" s="293"/>
      <c r="B124" s="108">
        <v>75095</v>
      </c>
      <c r="C124" s="3"/>
      <c r="D124" s="21"/>
      <c r="E124" s="207" t="s">
        <v>35</v>
      </c>
      <c r="F124" s="172"/>
      <c r="G124" s="42">
        <f>SUM(G125:G127)</f>
        <v>20000</v>
      </c>
      <c r="H124" s="42">
        <f>SUM(H125:H127)</f>
        <v>20000</v>
      </c>
      <c r="I124" s="42">
        <f>SUM(I125:I127)</f>
        <v>18925</v>
      </c>
      <c r="J124" s="160">
        <f t="shared" si="1"/>
        <v>94.625</v>
      </c>
    </row>
    <row r="125" spans="1:10" ht="14.25" customHeight="1">
      <c r="A125" s="293"/>
      <c r="B125" s="152"/>
      <c r="C125" s="3"/>
      <c r="D125" s="21">
        <v>4170</v>
      </c>
      <c r="E125" s="130"/>
      <c r="F125" s="124" t="s">
        <v>166</v>
      </c>
      <c r="G125" s="70">
        <v>2000</v>
      </c>
      <c r="H125" s="38">
        <v>5500</v>
      </c>
      <c r="I125" s="38">
        <v>4564</v>
      </c>
      <c r="J125" s="155">
        <f t="shared" si="1"/>
        <v>82.98181818181818</v>
      </c>
    </row>
    <row r="126" spans="1:10" ht="14.25" customHeight="1">
      <c r="A126" s="293"/>
      <c r="B126" s="288"/>
      <c r="C126" s="3"/>
      <c r="D126" s="21">
        <v>4210</v>
      </c>
      <c r="E126" s="273" t="s">
        <v>90</v>
      </c>
      <c r="F126" s="274"/>
      <c r="G126" s="70">
        <v>3000</v>
      </c>
      <c r="H126" s="38">
        <v>3000</v>
      </c>
      <c r="I126" s="38">
        <v>2923</v>
      </c>
      <c r="J126" s="155">
        <f t="shared" si="1"/>
        <v>97.43333333333334</v>
      </c>
    </row>
    <row r="127" spans="1:10" ht="14.25" customHeight="1">
      <c r="A127" s="271"/>
      <c r="B127" s="289"/>
      <c r="C127" s="3"/>
      <c r="D127" s="21">
        <v>4300</v>
      </c>
      <c r="E127" s="273" t="s">
        <v>34</v>
      </c>
      <c r="F127" s="274"/>
      <c r="G127" s="38">
        <v>15000</v>
      </c>
      <c r="H127" s="38">
        <v>11500</v>
      </c>
      <c r="I127" s="38">
        <v>11438</v>
      </c>
      <c r="J127" s="155">
        <f t="shared" si="1"/>
        <v>99.4608695652174</v>
      </c>
    </row>
    <row r="128" spans="1:10" ht="17.25" customHeight="1">
      <c r="A128" s="23">
        <v>752</v>
      </c>
      <c r="B128" s="94"/>
      <c r="C128" s="4"/>
      <c r="D128" s="23"/>
      <c r="E128" s="348" t="s">
        <v>138</v>
      </c>
      <c r="F128" s="349"/>
      <c r="G128" s="97">
        <f>SUM(G129)</f>
        <v>3000</v>
      </c>
      <c r="H128" s="97">
        <f>SUM(H129)</f>
        <v>1600</v>
      </c>
      <c r="I128" s="97">
        <f>SUM(I129)</f>
        <v>1555</v>
      </c>
      <c r="J128" s="155">
        <f t="shared" si="1"/>
        <v>97.1875</v>
      </c>
    </row>
    <row r="129" spans="1:10" ht="17.25" customHeight="1">
      <c r="A129" s="259"/>
      <c r="B129" s="98">
        <v>75212</v>
      </c>
      <c r="C129" s="7"/>
      <c r="D129" s="21"/>
      <c r="E129" s="348" t="s">
        <v>139</v>
      </c>
      <c r="F129" s="349"/>
      <c r="G129" s="99">
        <f>SUM(G130:G131)</f>
        <v>3000</v>
      </c>
      <c r="H129" s="99">
        <f>SUM(H130:H131)</f>
        <v>1600</v>
      </c>
      <c r="I129" s="99">
        <f>SUM(I130:I131)</f>
        <v>1555</v>
      </c>
      <c r="J129" s="155">
        <f t="shared" si="1"/>
        <v>97.1875</v>
      </c>
    </row>
    <row r="130" spans="1:10" ht="14.25" customHeight="1">
      <c r="A130" s="255"/>
      <c r="B130" s="248"/>
      <c r="C130" s="3"/>
      <c r="D130" s="21">
        <v>4210</v>
      </c>
      <c r="E130" s="246" t="s">
        <v>140</v>
      </c>
      <c r="F130" s="247"/>
      <c r="G130" s="38">
        <v>2500</v>
      </c>
      <c r="H130" s="41"/>
      <c r="I130" s="41"/>
      <c r="J130" s="155"/>
    </row>
    <row r="131" spans="1:10" ht="14.25" customHeight="1" thickBot="1">
      <c r="A131" s="255"/>
      <c r="B131" s="248"/>
      <c r="C131" s="3"/>
      <c r="D131" s="18">
        <v>4300</v>
      </c>
      <c r="E131" s="344" t="s">
        <v>141</v>
      </c>
      <c r="F131" s="345"/>
      <c r="G131" s="47">
        <v>500</v>
      </c>
      <c r="H131" s="53">
        <v>1600</v>
      </c>
      <c r="I131" s="53">
        <v>1555</v>
      </c>
      <c r="J131" s="199">
        <f t="shared" si="1"/>
        <v>97.1875</v>
      </c>
    </row>
    <row r="132" spans="1:10" ht="27" customHeight="1" thickBot="1">
      <c r="A132" s="232">
        <v>754</v>
      </c>
      <c r="B132" s="359"/>
      <c r="C132" s="356"/>
      <c r="D132" s="188"/>
      <c r="E132" s="325" t="s">
        <v>44</v>
      </c>
      <c r="F132" s="326"/>
      <c r="G132" s="219">
        <f>SUM(G133+G136)</f>
        <v>1991587</v>
      </c>
      <c r="H132" s="219">
        <f>SUM(H133+H136)</f>
        <v>2042987</v>
      </c>
      <c r="I132" s="219">
        <f>SUM(I133+I136)</f>
        <v>2042987</v>
      </c>
      <c r="J132" s="215">
        <f t="shared" si="1"/>
        <v>100</v>
      </c>
    </row>
    <row r="133" spans="1:10" ht="18.75" customHeight="1">
      <c r="A133" s="255"/>
      <c r="B133" s="355">
        <v>75405</v>
      </c>
      <c r="C133" s="229"/>
      <c r="D133" s="18"/>
      <c r="E133" s="205" t="s">
        <v>149</v>
      </c>
      <c r="F133" s="206"/>
      <c r="G133" s="40">
        <f>SUM(G134:G135)</f>
        <v>3000</v>
      </c>
      <c r="H133" s="40">
        <f>SUM(H134:H135)</f>
        <v>500</v>
      </c>
      <c r="I133" s="40">
        <f>SUM(I134:I135)</f>
        <v>500</v>
      </c>
      <c r="J133" s="209">
        <f t="shared" si="1"/>
        <v>100</v>
      </c>
    </row>
    <row r="134" spans="1:10" ht="14.25" customHeight="1">
      <c r="A134" s="255"/>
      <c r="B134" s="355"/>
      <c r="C134" s="138"/>
      <c r="D134" s="21">
        <v>4210</v>
      </c>
      <c r="E134" s="246" t="s">
        <v>140</v>
      </c>
      <c r="F134" s="247"/>
      <c r="G134" s="38">
        <v>2500</v>
      </c>
      <c r="H134" s="141"/>
      <c r="I134" s="141"/>
      <c r="J134" s="155"/>
    </row>
    <row r="135" spans="1:10" ht="14.25" customHeight="1" thickBot="1">
      <c r="A135" s="293"/>
      <c r="B135" s="265"/>
      <c r="C135" s="81"/>
      <c r="D135" s="21">
        <v>4300</v>
      </c>
      <c r="E135" s="246" t="s">
        <v>141</v>
      </c>
      <c r="F135" s="247"/>
      <c r="G135" s="118">
        <v>500</v>
      </c>
      <c r="H135" s="141">
        <v>500</v>
      </c>
      <c r="I135" s="141">
        <v>500</v>
      </c>
      <c r="J135" s="155">
        <f t="shared" si="1"/>
        <v>100</v>
      </c>
    </row>
    <row r="136" spans="1:10" ht="27" customHeight="1">
      <c r="A136" s="293"/>
      <c r="B136" s="284">
        <v>75411</v>
      </c>
      <c r="C136" s="285"/>
      <c r="D136" s="23"/>
      <c r="E136" s="207" t="s">
        <v>50</v>
      </c>
      <c r="F136" s="172"/>
      <c r="G136" s="50">
        <f>SUM(G137:G157)</f>
        <v>1988587</v>
      </c>
      <c r="H136" s="50">
        <f>SUM(H137:H157)</f>
        <v>2042487</v>
      </c>
      <c r="I136" s="50">
        <f>SUM(I137:I157)</f>
        <v>2042487</v>
      </c>
      <c r="J136" s="155">
        <f t="shared" si="1"/>
        <v>100</v>
      </c>
    </row>
    <row r="137" spans="1:10" ht="26.25" customHeight="1">
      <c r="A137" s="293"/>
      <c r="B137" s="280"/>
      <c r="C137" s="3"/>
      <c r="D137" s="23">
        <v>3070</v>
      </c>
      <c r="E137" s="273" t="s">
        <v>168</v>
      </c>
      <c r="F137" s="274"/>
      <c r="G137" s="54">
        <v>191186</v>
      </c>
      <c r="H137" s="38">
        <v>144886</v>
      </c>
      <c r="I137" s="38">
        <v>144886</v>
      </c>
      <c r="J137" s="155">
        <f t="shared" si="1"/>
        <v>100</v>
      </c>
    </row>
    <row r="138" spans="1:10" ht="13.5" customHeight="1">
      <c r="A138" s="293"/>
      <c r="B138" s="275"/>
      <c r="C138" s="4"/>
      <c r="D138" s="23">
        <v>4010</v>
      </c>
      <c r="E138" s="273" t="s">
        <v>86</v>
      </c>
      <c r="F138" s="274"/>
      <c r="G138" s="54">
        <v>16383</v>
      </c>
      <c r="H138" s="38">
        <v>6684</v>
      </c>
      <c r="I138" s="38">
        <v>6684</v>
      </c>
      <c r="J138" s="155">
        <f t="shared" si="1"/>
        <v>100</v>
      </c>
    </row>
    <row r="139" spans="1:10" ht="26.25" customHeight="1">
      <c r="A139" s="293"/>
      <c r="B139" s="275"/>
      <c r="C139" s="3"/>
      <c r="D139" s="23">
        <v>4020</v>
      </c>
      <c r="E139" s="273" t="s">
        <v>45</v>
      </c>
      <c r="F139" s="274"/>
      <c r="G139" s="54">
        <v>8812</v>
      </c>
      <c r="H139" s="38"/>
      <c r="I139" s="38"/>
      <c r="J139" s="155"/>
    </row>
    <row r="140" spans="1:10" ht="14.25" customHeight="1">
      <c r="A140" s="293"/>
      <c r="B140" s="275"/>
      <c r="C140" s="3"/>
      <c r="D140" s="23">
        <v>4040</v>
      </c>
      <c r="E140" s="273" t="s">
        <v>11</v>
      </c>
      <c r="F140" s="274"/>
      <c r="G140" s="54">
        <v>2079</v>
      </c>
      <c r="H140" s="38">
        <v>514</v>
      </c>
      <c r="I140" s="38">
        <v>514</v>
      </c>
      <c r="J140" s="155">
        <f t="shared" si="1"/>
        <v>100</v>
      </c>
    </row>
    <row r="141" spans="1:10" ht="14.25" customHeight="1">
      <c r="A141" s="293"/>
      <c r="B141" s="275"/>
      <c r="C141" s="3"/>
      <c r="D141" s="21">
        <v>4050</v>
      </c>
      <c r="E141" s="273" t="s">
        <v>46</v>
      </c>
      <c r="F141" s="274"/>
      <c r="G141" s="49">
        <v>1306011</v>
      </c>
      <c r="H141" s="38">
        <v>1305094</v>
      </c>
      <c r="I141" s="38">
        <v>1305094</v>
      </c>
      <c r="J141" s="155">
        <f t="shared" si="1"/>
        <v>100</v>
      </c>
    </row>
    <row r="142" spans="1:10" ht="14.25" customHeight="1">
      <c r="A142" s="293"/>
      <c r="B142" s="275"/>
      <c r="C142" s="81"/>
      <c r="D142" s="21">
        <v>4060</v>
      </c>
      <c r="E142" s="273" t="s">
        <v>148</v>
      </c>
      <c r="F142" s="274"/>
      <c r="G142" s="55">
        <v>182870</v>
      </c>
      <c r="H142" s="38">
        <v>48073</v>
      </c>
      <c r="I142" s="38">
        <v>48073</v>
      </c>
      <c r="J142" s="155">
        <f t="shared" si="1"/>
        <v>100</v>
      </c>
    </row>
    <row r="143" spans="1:10" ht="14.25" customHeight="1" thickBot="1">
      <c r="A143" s="293"/>
      <c r="B143" s="275"/>
      <c r="C143" s="89"/>
      <c r="D143" s="21">
        <v>4070</v>
      </c>
      <c r="E143" s="273" t="s">
        <v>47</v>
      </c>
      <c r="F143" s="274"/>
      <c r="G143" s="83">
        <v>110011</v>
      </c>
      <c r="H143" s="38">
        <v>99761</v>
      </c>
      <c r="I143" s="38">
        <v>99761</v>
      </c>
      <c r="J143" s="155">
        <f t="shared" si="1"/>
        <v>100</v>
      </c>
    </row>
    <row r="144" spans="1:10" ht="14.25" customHeight="1">
      <c r="A144" s="293"/>
      <c r="B144" s="275"/>
      <c r="C144" s="59"/>
      <c r="D144" s="23">
        <v>4110</v>
      </c>
      <c r="E144" s="273" t="s">
        <v>7</v>
      </c>
      <c r="F144" s="274"/>
      <c r="G144" s="54">
        <v>4961</v>
      </c>
      <c r="H144" s="38">
        <v>1258</v>
      </c>
      <c r="I144" s="38">
        <v>1258</v>
      </c>
      <c r="J144" s="155">
        <f t="shared" si="1"/>
        <v>100</v>
      </c>
    </row>
    <row r="145" spans="1:10" ht="14.25" customHeight="1">
      <c r="A145" s="293"/>
      <c r="B145" s="275"/>
      <c r="C145" s="3"/>
      <c r="D145" s="23">
        <v>4120</v>
      </c>
      <c r="E145" s="273" t="s">
        <v>8</v>
      </c>
      <c r="F145" s="274"/>
      <c r="G145" s="54">
        <v>668</v>
      </c>
      <c r="H145" s="38">
        <v>169</v>
      </c>
      <c r="I145" s="38">
        <v>169</v>
      </c>
      <c r="J145" s="155">
        <f aca="true" t="shared" si="2" ref="J145:J210">I145*100/H145</f>
        <v>100</v>
      </c>
    </row>
    <row r="146" spans="1:10" ht="14.25" customHeight="1">
      <c r="A146" s="293"/>
      <c r="B146" s="275"/>
      <c r="C146" s="3"/>
      <c r="D146" s="23">
        <v>4180</v>
      </c>
      <c r="E146" s="125"/>
      <c r="F146" s="124" t="s">
        <v>169</v>
      </c>
      <c r="G146" s="54">
        <v>85000</v>
      </c>
      <c r="H146" s="38">
        <v>89578</v>
      </c>
      <c r="I146" s="38">
        <v>89578</v>
      </c>
      <c r="J146" s="155">
        <f t="shared" si="2"/>
        <v>100</v>
      </c>
    </row>
    <row r="147" spans="1:10" ht="14.25" customHeight="1">
      <c r="A147" s="293"/>
      <c r="B147" s="275"/>
      <c r="C147" s="4"/>
      <c r="D147" s="21">
        <v>4210</v>
      </c>
      <c r="E147" s="273" t="s">
        <v>20</v>
      </c>
      <c r="F147" s="274"/>
      <c r="G147" s="83">
        <v>10000</v>
      </c>
      <c r="H147" s="38">
        <v>235005</v>
      </c>
      <c r="I147" s="38">
        <v>235005</v>
      </c>
      <c r="J147" s="155">
        <f t="shared" si="2"/>
        <v>100</v>
      </c>
    </row>
    <row r="148" spans="1:10" ht="14.25" customHeight="1">
      <c r="A148" s="293"/>
      <c r="B148" s="275"/>
      <c r="C148" s="82"/>
      <c r="D148" s="23">
        <v>4220</v>
      </c>
      <c r="E148" s="273" t="s">
        <v>48</v>
      </c>
      <c r="F148" s="274"/>
      <c r="G148" s="54">
        <v>1500</v>
      </c>
      <c r="H148" s="38">
        <v>1154</v>
      </c>
      <c r="I148" s="38">
        <v>1154</v>
      </c>
      <c r="J148" s="155">
        <f t="shared" si="2"/>
        <v>100</v>
      </c>
    </row>
    <row r="149" spans="1:10" ht="14.25" customHeight="1">
      <c r="A149" s="293"/>
      <c r="B149" s="275"/>
      <c r="C149" s="3"/>
      <c r="D149" s="23">
        <v>4260</v>
      </c>
      <c r="E149" s="273" t="s">
        <v>12</v>
      </c>
      <c r="F149" s="274"/>
      <c r="G149" s="54">
        <v>10000</v>
      </c>
      <c r="H149" s="38">
        <v>24406</v>
      </c>
      <c r="I149" s="38">
        <v>24406</v>
      </c>
      <c r="J149" s="155">
        <f t="shared" si="2"/>
        <v>100</v>
      </c>
    </row>
    <row r="150" spans="1:10" ht="14.25" customHeight="1">
      <c r="A150" s="293"/>
      <c r="B150" s="275"/>
      <c r="C150" s="3"/>
      <c r="D150" s="21">
        <v>4270</v>
      </c>
      <c r="E150" s="201" t="s">
        <v>21</v>
      </c>
      <c r="F150" s="201"/>
      <c r="G150" s="38">
        <v>10000</v>
      </c>
      <c r="H150" s="38">
        <v>15705</v>
      </c>
      <c r="I150" s="38">
        <v>15705</v>
      </c>
      <c r="J150" s="155">
        <f t="shared" si="2"/>
        <v>100</v>
      </c>
    </row>
    <row r="151" spans="1:10" ht="14.25" customHeight="1">
      <c r="A151" s="293"/>
      <c r="B151" s="275"/>
      <c r="C151" s="3"/>
      <c r="D151" s="21">
        <v>4280</v>
      </c>
      <c r="E151" s="68"/>
      <c r="F151" s="68" t="s">
        <v>164</v>
      </c>
      <c r="G151" s="38">
        <v>10000</v>
      </c>
      <c r="H151" s="38">
        <v>3808</v>
      </c>
      <c r="I151" s="38">
        <v>3808</v>
      </c>
      <c r="J151" s="155">
        <f t="shared" si="2"/>
        <v>100</v>
      </c>
    </row>
    <row r="152" spans="1:10" ht="14.25" customHeight="1">
      <c r="A152" s="293"/>
      <c r="B152" s="275"/>
      <c r="C152" s="3"/>
      <c r="D152" s="21">
        <v>4300</v>
      </c>
      <c r="E152" s="201" t="s">
        <v>22</v>
      </c>
      <c r="F152" s="201"/>
      <c r="G152" s="38">
        <v>20000</v>
      </c>
      <c r="H152" s="38">
        <v>47384</v>
      </c>
      <c r="I152" s="38">
        <v>47384</v>
      </c>
      <c r="J152" s="155">
        <f t="shared" si="2"/>
        <v>100</v>
      </c>
    </row>
    <row r="153" spans="1:10" ht="14.25" customHeight="1">
      <c r="A153" s="293"/>
      <c r="B153" s="275"/>
      <c r="C153" s="3"/>
      <c r="D153" s="23">
        <v>4410</v>
      </c>
      <c r="E153" s="273" t="s">
        <v>13</v>
      </c>
      <c r="F153" s="274"/>
      <c r="G153" s="54">
        <v>10000</v>
      </c>
      <c r="H153" s="38">
        <v>7890</v>
      </c>
      <c r="I153" s="38">
        <v>7890</v>
      </c>
      <c r="J153" s="155">
        <f t="shared" si="2"/>
        <v>100</v>
      </c>
    </row>
    <row r="154" spans="1:10" ht="14.25" customHeight="1">
      <c r="A154" s="293"/>
      <c r="B154" s="275"/>
      <c r="C154" s="3"/>
      <c r="D154" s="21">
        <v>4430</v>
      </c>
      <c r="E154" s="273" t="s">
        <v>23</v>
      </c>
      <c r="F154" s="274"/>
      <c r="G154" s="54">
        <v>2500</v>
      </c>
      <c r="H154" s="38">
        <v>1969</v>
      </c>
      <c r="I154" s="38">
        <v>1969</v>
      </c>
      <c r="J154" s="155">
        <f t="shared" si="2"/>
        <v>100</v>
      </c>
    </row>
    <row r="155" spans="1:10" ht="14.25" customHeight="1">
      <c r="A155" s="293"/>
      <c r="B155" s="275"/>
      <c r="C155" s="3"/>
      <c r="D155" s="23">
        <v>4440</v>
      </c>
      <c r="E155" s="273" t="s">
        <v>24</v>
      </c>
      <c r="F155" s="274"/>
      <c r="G155" s="54">
        <v>1000</v>
      </c>
      <c r="H155" s="38">
        <v>367</v>
      </c>
      <c r="I155" s="38">
        <v>367</v>
      </c>
      <c r="J155" s="155">
        <f t="shared" si="2"/>
        <v>100</v>
      </c>
    </row>
    <row r="156" spans="1:10" ht="14.25" customHeight="1">
      <c r="A156" s="293"/>
      <c r="B156" s="275"/>
      <c r="C156" s="3"/>
      <c r="D156" s="21">
        <v>4500</v>
      </c>
      <c r="E156" s="273" t="s">
        <v>85</v>
      </c>
      <c r="F156" s="274"/>
      <c r="G156" s="49">
        <v>5396</v>
      </c>
      <c r="H156" s="38">
        <v>8673</v>
      </c>
      <c r="I156" s="38">
        <v>8673</v>
      </c>
      <c r="J156" s="155">
        <f t="shared" si="2"/>
        <v>100</v>
      </c>
    </row>
    <row r="157" spans="1:10" ht="15" customHeight="1" thickBot="1">
      <c r="A157" s="271"/>
      <c r="B157" s="239"/>
      <c r="C157" s="3"/>
      <c r="D157" s="32">
        <v>4510</v>
      </c>
      <c r="E157" s="251" t="s">
        <v>15</v>
      </c>
      <c r="F157" s="252"/>
      <c r="G157" s="122">
        <v>210</v>
      </c>
      <c r="H157" s="53">
        <v>109</v>
      </c>
      <c r="I157" s="53">
        <v>109</v>
      </c>
      <c r="J157" s="199">
        <f t="shared" si="2"/>
        <v>100</v>
      </c>
    </row>
    <row r="158" spans="1:10" ht="27.75" customHeight="1" thickBot="1">
      <c r="A158" s="231">
        <v>757</v>
      </c>
      <c r="B158" s="121"/>
      <c r="C158" s="170"/>
      <c r="D158" s="188"/>
      <c r="E158" s="325" t="s">
        <v>87</v>
      </c>
      <c r="F158" s="326"/>
      <c r="G158" s="190">
        <f>SUM(G159+G163)</f>
        <v>845000</v>
      </c>
      <c r="H158" s="190">
        <f>SUM(H159+H163)</f>
        <v>499000</v>
      </c>
      <c r="I158" s="190">
        <f>SUM(I159+I163)</f>
        <v>495193</v>
      </c>
      <c r="J158" s="208">
        <f t="shared" si="2"/>
        <v>99.2370741482966</v>
      </c>
    </row>
    <row r="159" spans="1:10" ht="25.5" customHeight="1" thickBot="1">
      <c r="A159" s="293"/>
      <c r="B159" s="27" t="s">
        <v>105</v>
      </c>
      <c r="C159" s="5"/>
      <c r="D159" s="23"/>
      <c r="E159" s="329" t="s">
        <v>88</v>
      </c>
      <c r="F159" s="330"/>
      <c r="G159" s="40">
        <f>SUM(G160:G162)</f>
        <v>580000</v>
      </c>
      <c r="H159" s="40">
        <f>SUM(H160:H162)</f>
        <v>499000</v>
      </c>
      <c r="I159" s="40">
        <f>SUM(I160:I162)</f>
        <v>495193</v>
      </c>
      <c r="J159" s="209">
        <f t="shared" si="2"/>
        <v>99.2370741482966</v>
      </c>
    </row>
    <row r="160" spans="1:10" ht="24.75" customHeight="1" thickTop="1">
      <c r="A160" s="293"/>
      <c r="B160" s="357"/>
      <c r="C160" s="3"/>
      <c r="D160" s="21">
        <v>8110</v>
      </c>
      <c r="E160" s="323" t="s">
        <v>150</v>
      </c>
      <c r="F160" s="324"/>
      <c r="G160" s="100">
        <v>411000</v>
      </c>
      <c r="H160" s="38">
        <v>411000</v>
      </c>
      <c r="I160" s="38">
        <v>410915</v>
      </c>
      <c r="J160" s="155">
        <f t="shared" si="2"/>
        <v>99.97931873479318</v>
      </c>
    </row>
    <row r="161" spans="1:10" ht="15.75" customHeight="1">
      <c r="A161" s="293"/>
      <c r="B161" s="350"/>
      <c r="C161" s="3"/>
      <c r="D161" s="21">
        <v>8120</v>
      </c>
      <c r="E161" s="323" t="s">
        <v>151</v>
      </c>
      <c r="F161" s="324"/>
      <c r="G161" s="100">
        <v>140000</v>
      </c>
      <c r="H161" s="38">
        <v>82000</v>
      </c>
      <c r="I161" s="38">
        <v>78668</v>
      </c>
      <c r="J161" s="155">
        <f t="shared" si="2"/>
        <v>95.93658536585366</v>
      </c>
    </row>
    <row r="162" spans="1:10" ht="13.5" customHeight="1">
      <c r="A162" s="293"/>
      <c r="B162" s="358"/>
      <c r="C162" s="3"/>
      <c r="D162" s="18">
        <v>4300</v>
      </c>
      <c r="E162" s="323" t="s">
        <v>141</v>
      </c>
      <c r="F162" s="324"/>
      <c r="G162" s="100">
        <v>29000</v>
      </c>
      <c r="H162" s="38">
        <v>6000</v>
      </c>
      <c r="I162" s="38">
        <v>5610</v>
      </c>
      <c r="J162" s="155">
        <f t="shared" si="2"/>
        <v>93.5</v>
      </c>
    </row>
    <row r="163" spans="1:10" s="62" customFormat="1" ht="25.5" customHeight="1">
      <c r="A163" s="293"/>
      <c r="B163" s="57">
        <v>75704</v>
      </c>
      <c r="C163" s="3"/>
      <c r="D163" s="21"/>
      <c r="E163" s="317" t="s">
        <v>107</v>
      </c>
      <c r="F163" s="318"/>
      <c r="G163" s="52">
        <f>SUM(G164)</f>
        <v>265000</v>
      </c>
      <c r="H163" s="52">
        <f>SUM(H164)</f>
        <v>0</v>
      </c>
      <c r="I163" s="52">
        <f>SUM(I164)</f>
        <v>0</v>
      </c>
      <c r="J163" s="155"/>
    </row>
    <row r="164" spans="1:10" ht="27" customHeight="1" thickBot="1">
      <c r="A164" s="293"/>
      <c r="B164" s="36"/>
      <c r="C164" s="3"/>
      <c r="D164" s="32">
        <v>8020</v>
      </c>
      <c r="E164" s="331" t="s">
        <v>155</v>
      </c>
      <c r="F164" s="332"/>
      <c r="G164" s="53">
        <v>265000</v>
      </c>
      <c r="H164" s="106">
        <v>0</v>
      </c>
      <c r="I164" s="106">
        <v>0</v>
      </c>
      <c r="J164" s="199"/>
    </row>
    <row r="165" spans="1:10" ht="16.5" customHeight="1" thickBot="1">
      <c r="A165" s="214">
        <v>758</v>
      </c>
      <c r="B165" s="236"/>
      <c r="C165" s="356"/>
      <c r="D165" s="188"/>
      <c r="E165" s="325" t="s">
        <v>51</v>
      </c>
      <c r="F165" s="326"/>
      <c r="G165" s="219">
        <f aca="true" t="shared" si="3" ref="G165:I166">SUM(G166)</f>
        <v>992000</v>
      </c>
      <c r="H165" s="219">
        <f t="shared" si="3"/>
        <v>0</v>
      </c>
      <c r="I165" s="219">
        <f t="shared" si="3"/>
        <v>0</v>
      </c>
      <c r="J165" s="215"/>
    </row>
    <row r="166" spans="1:10" ht="18.75" customHeight="1">
      <c r="A166" s="293"/>
      <c r="B166" s="286" t="s">
        <v>152</v>
      </c>
      <c r="C166" s="4"/>
      <c r="D166" s="58"/>
      <c r="E166" s="333" t="s">
        <v>153</v>
      </c>
      <c r="F166" s="334"/>
      <c r="G166" s="40">
        <f t="shared" si="3"/>
        <v>992000</v>
      </c>
      <c r="H166" s="40">
        <f t="shared" si="3"/>
        <v>0</v>
      </c>
      <c r="I166" s="40">
        <f t="shared" si="3"/>
        <v>0</v>
      </c>
      <c r="J166" s="209"/>
    </row>
    <row r="167" spans="1:10" ht="18.75" customHeight="1" thickBot="1">
      <c r="A167" s="293"/>
      <c r="B167" s="287"/>
      <c r="C167" s="7"/>
      <c r="D167" s="57" t="s">
        <v>156</v>
      </c>
      <c r="E167" s="327" t="s">
        <v>154</v>
      </c>
      <c r="F167" s="328"/>
      <c r="G167" s="38">
        <v>992000</v>
      </c>
      <c r="H167" s="107">
        <v>0</v>
      </c>
      <c r="I167" s="107">
        <v>0</v>
      </c>
      <c r="J167" s="199"/>
    </row>
    <row r="168" spans="1:10" ht="27" customHeight="1" thickBot="1">
      <c r="A168" s="232">
        <v>801</v>
      </c>
      <c r="B168" s="351"/>
      <c r="C168" s="352"/>
      <c r="D168" s="31"/>
      <c r="E168" s="263" t="s">
        <v>52</v>
      </c>
      <c r="F168" s="242"/>
      <c r="G168" s="84">
        <f>SUM(G169+G184+G194+G211+G227+G272+G281+G291+G302)</f>
        <v>9426885</v>
      </c>
      <c r="H168" s="84">
        <f>SUM(H169+H184+H194+H211+H227+H272+H281+H291+H302)</f>
        <v>10744001</v>
      </c>
      <c r="I168" s="80">
        <f>SUM(I169+I184+I194+I211+I227+I272+I281+I291+I302)</f>
        <v>10707631</v>
      </c>
      <c r="J168" s="226">
        <f t="shared" si="2"/>
        <v>99.66148551177537</v>
      </c>
    </row>
    <row r="169" spans="1:10" ht="25.5" customHeight="1">
      <c r="A169" s="293"/>
      <c r="B169" s="145">
        <v>80102</v>
      </c>
      <c r="C169" s="65"/>
      <c r="D169" s="23"/>
      <c r="E169" s="249" t="s">
        <v>53</v>
      </c>
      <c r="F169" s="250"/>
      <c r="G169" s="43">
        <f>SUM(G170:G183)</f>
        <v>752700</v>
      </c>
      <c r="H169" s="43">
        <f>SUM(H170:H183)</f>
        <v>910283</v>
      </c>
      <c r="I169" s="43">
        <f>SUM(I170:I183)</f>
        <v>910227</v>
      </c>
      <c r="J169" s="209">
        <f t="shared" si="2"/>
        <v>99.9938480670297</v>
      </c>
    </row>
    <row r="170" spans="1:10" ht="25.5" customHeight="1">
      <c r="A170" s="248"/>
      <c r="B170" s="360"/>
      <c r="C170" s="63"/>
      <c r="D170" s="23">
        <v>3020</v>
      </c>
      <c r="E170" s="273" t="s">
        <v>54</v>
      </c>
      <c r="F170" s="274"/>
      <c r="G170" s="46">
        <v>0</v>
      </c>
      <c r="H170" s="38">
        <v>800</v>
      </c>
      <c r="I170" s="38">
        <v>800</v>
      </c>
      <c r="J170" s="155">
        <f t="shared" si="2"/>
        <v>100</v>
      </c>
    </row>
    <row r="171" spans="1:10" ht="14.25" customHeight="1">
      <c r="A171" s="248"/>
      <c r="B171" s="283"/>
      <c r="C171" s="63"/>
      <c r="D171" s="23">
        <v>4010</v>
      </c>
      <c r="E171" s="273" t="s">
        <v>6</v>
      </c>
      <c r="F171" s="274"/>
      <c r="G171" s="46">
        <v>495712</v>
      </c>
      <c r="H171" s="38">
        <v>530105</v>
      </c>
      <c r="I171" s="38">
        <v>530105</v>
      </c>
      <c r="J171" s="155">
        <f t="shared" si="2"/>
        <v>100</v>
      </c>
    </row>
    <row r="172" spans="1:10" ht="14.25" customHeight="1">
      <c r="A172" s="248"/>
      <c r="B172" s="283"/>
      <c r="C172" s="63"/>
      <c r="D172" s="23">
        <v>4040</v>
      </c>
      <c r="E172" s="273" t="s">
        <v>11</v>
      </c>
      <c r="F172" s="274"/>
      <c r="G172" s="46">
        <v>49488</v>
      </c>
      <c r="H172" s="38">
        <v>47488</v>
      </c>
      <c r="I172" s="38">
        <v>47488</v>
      </c>
      <c r="J172" s="155">
        <f t="shared" si="2"/>
        <v>100</v>
      </c>
    </row>
    <row r="173" spans="1:10" ht="14.25" customHeight="1">
      <c r="A173" s="248"/>
      <c r="B173" s="283"/>
      <c r="C173" s="63"/>
      <c r="D173" s="23">
        <v>4110</v>
      </c>
      <c r="E173" s="273" t="s">
        <v>7</v>
      </c>
      <c r="F173" s="274"/>
      <c r="G173" s="46">
        <v>94449</v>
      </c>
      <c r="H173" s="38">
        <v>87386</v>
      </c>
      <c r="I173" s="38">
        <v>87386</v>
      </c>
      <c r="J173" s="155">
        <f t="shared" si="2"/>
        <v>100</v>
      </c>
    </row>
    <row r="174" spans="1:10" ht="14.25" customHeight="1">
      <c r="A174" s="248"/>
      <c r="B174" s="283"/>
      <c r="C174" s="63"/>
      <c r="D174" s="23">
        <v>4120</v>
      </c>
      <c r="E174" s="273" t="s">
        <v>8</v>
      </c>
      <c r="F174" s="274"/>
      <c r="G174" s="46">
        <v>13351</v>
      </c>
      <c r="H174" s="38">
        <v>12528</v>
      </c>
      <c r="I174" s="38">
        <v>12528</v>
      </c>
      <c r="J174" s="155">
        <f t="shared" si="2"/>
        <v>100</v>
      </c>
    </row>
    <row r="175" spans="1:10" ht="14.25" customHeight="1">
      <c r="A175" s="248"/>
      <c r="B175" s="283"/>
      <c r="C175" s="63"/>
      <c r="D175" s="23">
        <v>4210</v>
      </c>
      <c r="E175" s="273" t="s">
        <v>20</v>
      </c>
      <c r="F175" s="274"/>
      <c r="G175" s="46">
        <v>6312</v>
      </c>
      <c r="H175" s="38">
        <v>9584</v>
      </c>
      <c r="I175" s="38">
        <v>9584</v>
      </c>
      <c r="J175" s="155">
        <f t="shared" si="2"/>
        <v>100</v>
      </c>
    </row>
    <row r="176" spans="1:10" ht="26.25" customHeight="1">
      <c r="A176" s="248"/>
      <c r="B176" s="283"/>
      <c r="C176" s="66"/>
      <c r="D176" s="21">
        <v>4240</v>
      </c>
      <c r="E176" s="273" t="s">
        <v>55</v>
      </c>
      <c r="F176" s="274"/>
      <c r="G176" s="38">
        <v>1700</v>
      </c>
      <c r="H176" s="38">
        <v>1140</v>
      </c>
      <c r="I176" s="38">
        <v>1140</v>
      </c>
      <c r="J176" s="155">
        <f t="shared" si="2"/>
        <v>100</v>
      </c>
    </row>
    <row r="177" spans="1:10" ht="14.25" customHeight="1">
      <c r="A177" s="248"/>
      <c r="B177" s="283"/>
      <c r="C177" s="63"/>
      <c r="D177" s="23">
        <v>4260</v>
      </c>
      <c r="E177" s="273" t="s">
        <v>12</v>
      </c>
      <c r="F177" s="274"/>
      <c r="G177" s="46">
        <v>32400</v>
      </c>
      <c r="H177" s="70">
        <v>31479</v>
      </c>
      <c r="I177" s="70">
        <v>31479</v>
      </c>
      <c r="J177" s="155">
        <f t="shared" si="2"/>
        <v>100</v>
      </c>
    </row>
    <row r="178" spans="1:10" ht="14.25" customHeight="1">
      <c r="A178" s="248"/>
      <c r="B178" s="283"/>
      <c r="C178" s="63"/>
      <c r="D178" s="23">
        <v>4270</v>
      </c>
      <c r="E178" s="273" t="s">
        <v>21</v>
      </c>
      <c r="F178" s="274"/>
      <c r="G178" s="46">
        <v>900</v>
      </c>
      <c r="H178" s="38">
        <v>2634</v>
      </c>
      <c r="I178" s="38">
        <v>2634</v>
      </c>
      <c r="J178" s="155">
        <f t="shared" si="2"/>
        <v>100</v>
      </c>
    </row>
    <row r="179" spans="1:10" ht="14.25" customHeight="1">
      <c r="A179" s="248"/>
      <c r="B179" s="283"/>
      <c r="C179" s="63"/>
      <c r="D179" s="23">
        <v>4300</v>
      </c>
      <c r="E179" s="273" t="s">
        <v>22</v>
      </c>
      <c r="F179" s="274"/>
      <c r="G179" s="46">
        <v>19000</v>
      </c>
      <c r="H179" s="38">
        <v>22115</v>
      </c>
      <c r="I179" s="38">
        <v>22060</v>
      </c>
      <c r="J179" s="155">
        <f t="shared" si="2"/>
        <v>99.75130002260909</v>
      </c>
    </row>
    <row r="180" spans="1:10" ht="14.25" customHeight="1">
      <c r="A180" s="248"/>
      <c r="B180" s="283"/>
      <c r="C180" s="63"/>
      <c r="D180" s="23">
        <v>4410</v>
      </c>
      <c r="E180" s="273" t="s">
        <v>13</v>
      </c>
      <c r="F180" s="274"/>
      <c r="G180" s="46">
        <v>500</v>
      </c>
      <c r="H180" s="38">
        <v>1137</v>
      </c>
      <c r="I180" s="38">
        <v>1137</v>
      </c>
      <c r="J180" s="155">
        <f t="shared" si="2"/>
        <v>100</v>
      </c>
    </row>
    <row r="181" spans="1:10" ht="14.25" customHeight="1">
      <c r="A181" s="248"/>
      <c r="B181" s="283"/>
      <c r="C181" s="63"/>
      <c r="D181" s="23">
        <v>4430</v>
      </c>
      <c r="E181" s="273" t="s">
        <v>108</v>
      </c>
      <c r="F181" s="274"/>
      <c r="G181" s="46">
        <v>2000</v>
      </c>
      <c r="H181" s="38">
        <v>0</v>
      </c>
      <c r="I181" s="38">
        <v>0</v>
      </c>
      <c r="J181" s="155"/>
    </row>
    <row r="182" spans="1:10" ht="14.25" customHeight="1">
      <c r="A182" s="248"/>
      <c r="B182" s="283"/>
      <c r="C182" s="66"/>
      <c r="D182" s="23">
        <v>4440</v>
      </c>
      <c r="E182" s="273" t="s">
        <v>24</v>
      </c>
      <c r="F182" s="274"/>
      <c r="G182" s="46">
        <v>36888</v>
      </c>
      <c r="H182" s="38">
        <v>50946</v>
      </c>
      <c r="I182" s="38">
        <v>50946</v>
      </c>
      <c r="J182" s="155">
        <f t="shared" si="2"/>
        <v>100</v>
      </c>
    </row>
    <row r="183" spans="1:10" ht="14.25" customHeight="1">
      <c r="A183" s="248"/>
      <c r="B183" s="235"/>
      <c r="C183" s="66"/>
      <c r="D183" s="23">
        <v>6050</v>
      </c>
      <c r="E183" s="125"/>
      <c r="F183" s="124" t="s">
        <v>167</v>
      </c>
      <c r="G183" s="46"/>
      <c r="H183" s="38">
        <v>112941</v>
      </c>
      <c r="I183" s="38">
        <v>112940</v>
      </c>
      <c r="J183" s="155">
        <f t="shared" si="2"/>
        <v>99.99911458194987</v>
      </c>
    </row>
    <row r="184" spans="1:10" ht="21" customHeight="1">
      <c r="A184" s="293"/>
      <c r="B184" s="291">
        <v>80111</v>
      </c>
      <c r="C184" s="297"/>
      <c r="D184" s="21"/>
      <c r="E184" s="207" t="s">
        <v>56</v>
      </c>
      <c r="F184" s="172"/>
      <c r="G184" s="50">
        <f>SUM(G185:G193)</f>
        <v>520200</v>
      </c>
      <c r="H184" s="50">
        <f>SUM(H185:H193)</f>
        <v>646176</v>
      </c>
      <c r="I184" s="50">
        <f>SUM(I185:I193)</f>
        <v>646175</v>
      </c>
      <c r="J184" s="155">
        <f t="shared" si="2"/>
        <v>99.99984524340118</v>
      </c>
    </row>
    <row r="185" spans="1:10" ht="14.25" customHeight="1">
      <c r="A185" s="293"/>
      <c r="B185" s="361"/>
      <c r="C185" s="362"/>
      <c r="D185" s="21">
        <v>4010</v>
      </c>
      <c r="E185" s="273" t="s">
        <v>6</v>
      </c>
      <c r="F185" s="274"/>
      <c r="G185" s="46">
        <v>345355</v>
      </c>
      <c r="H185" s="53">
        <v>462403</v>
      </c>
      <c r="I185" s="53">
        <v>462403</v>
      </c>
      <c r="J185" s="155">
        <f t="shared" si="2"/>
        <v>100</v>
      </c>
    </row>
    <row r="186" spans="1:10" ht="14.25" customHeight="1">
      <c r="A186" s="293"/>
      <c r="B186" s="361"/>
      <c r="C186" s="362"/>
      <c r="D186" s="21">
        <v>4040</v>
      </c>
      <c r="E186" s="273" t="s">
        <v>11</v>
      </c>
      <c r="F186" s="274"/>
      <c r="G186" s="54">
        <v>29445</v>
      </c>
      <c r="H186" s="53">
        <v>26141</v>
      </c>
      <c r="I186" s="53">
        <v>26141</v>
      </c>
      <c r="J186" s="155">
        <f t="shared" si="2"/>
        <v>100</v>
      </c>
    </row>
    <row r="187" spans="1:10" ht="14.25" customHeight="1">
      <c r="A187" s="293"/>
      <c r="B187" s="361"/>
      <c r="C187" s="362"/>
      <c r="D187" s="21">
        <v>4110</v>
      </c>
      <c r="E187" s="273" t="s">
        <v>7</v>
      </c>
      <c r="F187" s="274"/>
      <c r="G187" s="54">
        <v>65016</v>
      </c>
      <c r="H187" s="38">
        <v>83812</v>
      </c>
      <c r="I187" s="38">
        <v>83812</v>
      </c>
      <c r="J187" s="155">
        <f t="shared" si="2"/>
        <v>100</v>
      </c>
    </row>
    <row r="188" spans="1:10" ht="14.25" customHeight="1">
      <c r="A188" s="293"/>
      <c r="B188" s="361"/>
      <c r="C188" s="362"/>
      <c r="D188" s="21">
        <v>4120</v>
      </c>
      <c r="E188" s="273" t="s">
        <v>8</v>
      </c>
      <c r="F188" s="274"/>
      <c r="G188" s="46">
        <v>9184</v>
      </c>
      <c r="H188" s="70">
        <v>11116</v>
      </c>
      <c r="I188" s="70">
        <v>11116</v>
      </c>
      <c r="J188" s="155">
        <f t="shared" si="2"/>
        <v>100</v>
      </c>
    </row>
    <row r="189" spans="1:10" ht="14.25" customHeight="1">
      <c r="A189" s="293"/>
      <c r="B189" s="361"/>
      <c r="C189" s="362"/>
      <c r="D189" s="21">
        <v>4170</v>
      </c>
      <c r="E189" s="125"/>
      <c r="F189" s="124" t="s">
        <v>166</v>
      </c>
      <c r="G189" s="46"/>
      <c r="H189" s="70">
        <v>400</v>
      </c>
      <c r="I189" s="70">
        <v>400</v>
      </c>
      <c r="J189" s="155">
        <f t="shared" si="2"/>
        <v>100</v>
      </c>
    </row>
    <row r="190" spans="1:10" ht="14.25" customHeight="1">
      <c r="A190" s="293"/>
      <c r="B190" s="361"/>
      <c r="C190" s="362"/>
      <c r="D190" s="21">
        <v>4210</v>
      </c>
      <c r="E190" s="273" t="s">
        <v>20</v>
      </c>
      <c r="F190" s="274"/>
      <c r="G190" s="46">
        <v>4800</v>
      </c>
      <c r="H190" s="38">
        <v>4544</v>
      </c>
      <c r="I190" s="38">
        <v>4543</v>
      </c>
      <c r="J190" s="155">
        <f t="shared" si="2"/>
        <v>99.97799295774648</v>
      </c>
    </row>
    <row r="191" spans="1:10" ht="14.25" customHeight="1">
      <c r="A191" s="293"/>
      <c r="B191" s="361"/>
      <c r="C191" s="362"/>
      <c r="D191" s="21">
        <v>4260</v>
      </c>
      <c r="E191" s="273" t="s">
        <v>12</v>
      </c>
      <c r="F191" s="274"/>
      <c r="G191" s="46">
        <v>28200</v>
      </c>
      <c r="H191" s="38">
        <v>24508</v>
      </c>
      <c r="I191" s="38">
        <v>24508</v>
      </c>
      <c r="J191" s="155">
        <f t="shared" si="2"/>
        <v>100</v>
      </c>
    </row>
    <row r="192" spans="1:10" ht="14.25" customHeight="1">
      <c r="A192" s="293"/>
      <c r="B192" s="361"/>
      <c r="C192" s="362"/>
      <c r="D192" s="21">
        <v>4300</v>
      </c>
      <c r="E192" s="273" t="s">
        <v>146</v>
      </c>
      <c r="F192" s="274"/>
      <c r="G192" s="46">
        <v>10490</v>
      </c>
      <c r="H192" s="38">
        <v>4670</v>
      </c>
      <c r="I192" s="38">
        <v>4670</v>
      </c>
      <c r="J192" s="155">
        <f t="shared" si="2"/>
        <v>100</v>
      </c>
    </row>
    <row r="193" spans="1:10" ht="14.25" customHeight="1">
      <c r="A193" s="293"/>
      <c r="B193" s="361"/>
      <c r="C193" s="362"/>
      <c r="D193" s="21">
        <v>4440</v>
      </c>
      <c r="E193" s="273" t="s">
        <v>24</v>
      </c>
      <c r="F193" s="274"/>
      <c r="G193" s="46">
        <v>27710</v>
      </c>
      <c r="H193" s="38">
        <v>28582</v>
      </c>
      <c r="I193" s="38">
        <v>28582</v>
      </c>
      <c r="J193" s="155">
        <f t="shared" si="2"/>
        <v>100</v>
      </c>
    </row>
    <row r="194" spans="1:10" ht="16.5" customHeight="1">
      <c r="A194" s="293"/>
      <c r="B194" s="270">
        <v>80120</v>
      </c>
      <c r="C194" s="363"/>
      <c r="D194" s="21"/>
      <c r="E194" s="272" t="s">
        <v>57</v>
      </c>
      <c r="F194" s="272"/>
      <c r="G194" s="42">
        <f>SUM(G195:G210)</f>
        <v>2824200</v>
      </c>
      <c r="H194" s="42">
        <f>SUM(H195:H210)</f>
        <v>3171823</v>
      </c>
      <c r="I194" s="42">
        <f>SUM(I195:I210)</f>
        <v>3171822</v>
      </c>
      <c r="J194" s="155">
        <f t="shared" si="2"/>
        <v>99.99996847238954</v>
      </c>
    </row>
    <row r="195" spans="1:10" ht="40.5" customHeight="1">
      <c r="A195" s="293"/>
      <c r="B195" s="269"/>
      <c r="C195" s="63"/>
      <c r="D195" s="21">
        <v>2540</v>
      </c>
      <c r="E195" s="168" t="s">
        <v>132</v>
      </c>
      <c r="F195" s="169"/>
      <c r="G195" s="95">
        <v>174200</v>
      </c>
      <c r="H195" s="95">
        <v>185577</v>
      </c>
      <c r="I195" s="95">
        <v>185577</v>
      </c>
      <c r="J195" s="155">
        <f t="shared" si="2"/>
        <v>100</v>
      </c>
    </row>
    <row r="196" spans="1:10" ht="29.25" customHeight="1">
      <c r="A196" s="293"/>
      <c r="B196" s="364"/>
      <c r="C196" s="63"/>
      <c r="D196" s="21">
        <v>3020</v>
      </c>
      <c r="E196" s="273" t="s">
        <v>54</v>
      </c>
      <c r="F196" s="274"/>
      <c r="G196" s="38">
        <v>1200</v>
      </c>
      <c r="H196" s="38">
        <v>2551</v>
      </c>
      <c r="I196" s="38">
        <v>2551</v>
      </c>
      <c r="J196" s="155">
        <f t="shared" si="2"/>
        <v>100</v>
      </c>
    </row>
    <row r="197" spans="1:10" ht="13.5" customHeight="1">
      <c r="A197" s="293"/>
      <c r="B197" s="364"/>
      <c r="C197" s="63"/>
      <c r="D197" s="21">
        <v>3240</v>
      </c>
      <c r="E197" s="125"/>
      <c r="F197" s="124" t="s">
        <v>183</v>
      </c>
      <c r="G197" s="46"/>
      <c r="H197" s="70">
        <v>2400</v>
      </c>
      <c r="I197" s="70">
        <v>2400</v>
      </c>
      <c r="J197" s="155">
        <f t="shared" si="2"/>
        <v>100</v>
      </c>
    </row>
    <row r="198" spans="1:10" ht="14.25" customHeight="1">
      <c r="A198" s="293"/>
      <c r="B198" s="364"/>
      <c r="C198" s="63"/>
      <c r="D198" s="21">
        <v>4010</v>
      </c>
      <c r="E198" s="273" t="s">
        <v>6</v>
      </c>
      <c r="F198" s="274"/>
      <c r="G198" s="46">
        <v>1790933</v>
      </c>
      <c r="H198" s="70">
        <v>2001847</v>
      </c>
      <c r="I198" s="70">
        <v>2001847</v>
      </c>
      <c r="J198" s="155">
        <f t="shared" si="2"/>
        <v>100</v>
      </c>
    </row>
    <row r="199" spans="1:10" ht="14.25" customHeight="1">
      <c r="A199" s="293"/>
      <c r="B199" s="364"/>
      <c r="C199" s="63"/>
      <c r="D199" s="23">
        <v>4040</v>
      </c>
      <c r="E199" s="273" t="s">
        <v>11</v>
      </c>
      <c r="F199" s="274"/>
      <c r="G199" s="46">
        <v>159567</v>
      </c>
      <c r="H199" s="38">
        <v>157259</v>
      </c>
      <c r="I199" s="38">
        <v>157259</v>
      </c>
      <c r="J199" s="155">
        <f t="shared" si="2"/>
        <v>100</v>
      </c>
    </row>
    <row r="200" spans="1:10" ht="14.25" customHeight="1">
      <c r="A200" s="293"/>
      <c r="B200" s="364"/>
      <c r="C200" s="63"/>
      <c r="D200" s="23">
        <v>4110</v>
      </c>
      <c r="E200" s="273" t="s">
        <v>7</v>
      </c>
      <c r="F200" s="274"/>
      <c r="G200" s="46">
        <v>339817</v>
      </c>
      <c r="H200" s="38">
        <v>347163</v>
      </c>
      <c r="I200" s="38">
        <v>347163</v>
      </c>
      <c r="J200" s="155">
        <f t="shared" si="2"/>
        <v>100</v>
      </c>
    </row>
    <row r="201" spans="1:10" ht="14.25" customHeight="1">
      <c r="A201" s="293"/>
      <c r="B201" s="364"/>
      <c r="C201" s="63"/>
      <c r="D201" s="23">
        <v>4120</v>
      </c>
      <c r="E201" s="273" t="s">
        <v>8</v>
      </c>
      <c r="F201" s="274"/>
      <c r="G201" s="46">
        <v>48783</v>
      </c>
      <c r="H201" s="38">
        <v>48721</v>
      </c>
      <c r="I201" s="38">
        <v>48721</v>
      </c>
      <c r="J201" s="155">
        <f t="shared" si="2"/>
        <v>100</v>
      </c>
    </row>
    <row r="202" spans="1:10" ht="14.25" customHeight="1">
      <c r="A202" s="293"/>
      <c r="B202" s="364"/>
      <c r="C202" s="63"/>
      <c r="D202" s="23">
        <v>4140</v>
      </c>
      <c r="E202" s="273" t="s">
        <v>58</v>
      </c>
      <c r="F202" s="274"/>
      <c r="G202" s="46">
        <v>13817</v>
      </c>
      <c r="H202" s="38">
        <v>10475</v>
      </c>
      <c r="I202" s="38">
        <v>10475</v>
      </c>
      <c r="J202" s="155">
        <f t="shared" si="2"/>
        <v>100</v>
      </c>
    </row>
    <row r="203" spans="1:10" ht="14.25" customHeight="1">
      <c r="A203" s="293"/>
      <c r="B203" s="364"/>
      <c r="C203" s="63"/>
      <c r="D203" s="23">
        <v>4210</v>
      </c>
      <c r="E203" s="273" t="s">
        <v>20</v>
      </c>
      <c r="F203" s="274"/>
      <c r="G203" s="46">
        <v>11200</v>
      </c>
      <c r="H203" s="38">
        <v>11944</v>
      </c>
      <c r="I203" s="38">
        <v>11944</v>
      </c>
      <c r="J203" s="155">
        <f t="shared" si="2"/>
        <v>100</v>
      </c>
    </row>
    <row r="204" spans="1:10" ht="14.25" customHeight="1">
      <c r="A204" s="293"/>
      <c r="B204" s="364"/>
      <c r="C204" s="63"/>
      <c r="D204" s="23">
        <v>4240</v>
      </c>
      <c r="E204" s="273" t="s">
        <v>55</v>
      </c>
      <c r="F204" s="274"/>
      <c r="G204" s="46">
        <v>2000</v>
      </c>
      <c r="H204" s="38">
        <v>1511</v>
      </c>
      <c r="I204" s="38">
        <v>1511</v>
      </c>
      <c r="J204" s="155">
        <f t="shared" si="2"/>
        <v>100</v>
      </c>
    </row>
    <row r="205" spans="1:10" ht="14.25" customHeight="1">
      <c r="A205" s="293"/>
      <c r="B205" s="364"/>
      <c r="C205" s="63"/>
      <c r="D205" s="23">
        <v>4260</v>
      </c>
      <c r="E205" s="273" t="s">
        <v>12</v>
      </c>
      <c r="F205" s="274"/>
      <c r="G205" s="46">
        <v>113298</v>
      </c>
      <c r="H205" s="38">
        <v>167341</v>
      </c>
      <c r="I205" s="38">
        <v>167341</v>
      </c>
      <c r="J205" s="155">
        <f t="shared" si="2"/>
        <v>100</v>
      </c>
    </row>
    <row r="206" spans="1:10" ht="14.25" customHeight="1">
      <c r="A206" s="293"/>
      <c r="B206" s="364"/>
      <c r="C206" s="63"/>
      <c r="D206" s="23">
        <v>4270</v>
      </c>
      <c r="E206" s="273" t="s">
        <v>21</v>
      </c>
      <c r="F206" s="274"/>
      <c r="G206" s="46">
        <v>1000</v>
      </c>
      <c r="H206" s="38">
        <v>29128</v>
      </c>
      <c r="I206" s="38">
        <v>29128</v>
      </c>
      <c r="J206" s="155">
        <f t="shared" si="2"/>
        <v>100</v>
      </c>
    </row>
    <row r="207" spans="1:10" ht="14.25" customHeight="1">
      <c r="A207" s="293"/>
      <c r="B207" s="364"/>
      <c r="C207" s="63"/>
      <c r="D207" s="23">
        <v>4300</v>
      </c>
      <c r="E207" s="273" t="s">
        <v>22</v>
      </c>
      <c r="F207" s="274"/>
      <c r="G207" s="46">
        <v>44500</v>
      </c>
      <c r="H207" s="38">
        <v>42646</v>
      </c>
      <c r="I207" s="38">
        <v>42645</v>
      </c>
      <c r="J207" s="155">
        <f t="shared" si="2"/>
        <v>99.99765511419594</v>
      </c>
    </row>
    <row r="208" spans="1:10" ht="14.25" customHeight="1">
      <c r="A208" s="293"/>
      <c r="B208" s="364"/>
      <c r="C208" s="63"/>
      <c r="D208" s="23">
        <v>4410</v>
      </c>
      <c r="E208" s="273" t="s">
        <v>13</v>
      </c>
      <c r="F208" s="274"/>
      <c r="G208" s="46">
        <v>1450</v>
      </c>
      <c r="H208" s="38">
        <v>2173</v>
      </c>
      <c r="I208" s="38">
        <v>2173</v>
      </c>
      <c r="J208" s="155">
        <f t="shared" si="2"/>
        <v>100</v>
      </c>
    </row>
    <row r="209" spans="1:10" ht="14.25" customHeight="1">
      <c r="A209" s="293"/>
      <c r="B209" s="364"/>
      <c r="C209" s="63"/>
      <c r="D209" s="23">
        <v>4430</v>
      </c>
      <c r="E209" s="125"/>
      <c r="F209" s="124" t="s">
        <v>171</v>
      </c>
      <c r="G209" s="46"/>
      <c r="H209" s="38">
        <v>1736</v>
      </c>
      <c r="I209" s="38">
        <v>1736</v>
      </c>
      <c r="J209" s="155">
        <f t="shared" si="2"/>
        <v>100</v>
      </c>
    </row>
    <row r="210" spans="1:10" ht="14.25" customHeight="1">
      <c r="A210" s="293"/>
      <c r="B210" s="364"/>
      <c r="C210" s="63"/>
      <c r="D210" s="23">
        <v>4440</v>
      </c>
      <c r="E210" s="273" t="s">
        <v>24</v>
      </c>
      <c r="F210" s="274"/>
      <c r="G210" s="46">
        <v>122435</v>
      </c>
      <c r="H210" s="38">
        <v>159351</v>
      </c>
      <c r="I210" s="38">
        <v>159351</v>
      </c>
      <c r="J210" s="155">
        <f t="shared" si="2"/>
        <v>100</v>
      </c>
    </row>
    <row r="211" spans="1:10" ht="15.75" customHeight="1">
      <c r="A211" s="293"/>
      <c r="B211" s="88">
        <v>80123</v>
      </c>
      <c r="C211" s="4"/>
      <c r="D211" s="21"/>
      <c r="E211" s="317" t="s">
        <v>112</v>
      </c>
      <c r="F211" s="318"/>
      <c r="G211" s="42">
        <f>SUM(G212:G226)</f>
        <v>2122700</v>
      </c>
      <c r="H211" s="42">
        <f>SUM(H212:H226)</f>
        <v>2249850</v>
      </c>
      <c r="I211" s="42">
        <f>SUM(I212:I226)</f>
        <v>2230883</v>
      </c>
      <c r="J211" s="155">
        <f aca="true" t="shared" si="4" ref="J211:J278">I211*100/H211</f>
        <v>99.15696601995688</v>
      </c>
    </row>
    <row r="212" spans="1:10" ht="14.25" customHeight="1">
      <c r="A212" s="293"/>
      <c r="B212" s="365"/>
      <c r="C212" s="3"/>
      <c r="D212" s="23">
        <v>3020</v>
      </c>
      <c r="E212" s="273" t="s">
        <v>113</v>
      </c>
      <c r="F212" s="274"/>
      <c r="G212" s="70">
        <v>500</v>
      </c>
      <c r="H212" s="38">
        <v>349</v>
      </c>
      <c r="I212" s="38">
        <v>349</v>
      </c>
      <c r="J212" s="155">
        <f t="shared" si="4"/>
        <v>100</v>
      </c>
    </row>
    <row r="213" spans="1:10" ht="14.25" customHeight="1">
      <c r="A213" s="293"/>
      <c r="B213" s="365"/>
      <c r="C213" s="3"/>
      <c r="D213" s="18">
        <v>3240</v>
      </c>
      <c r="E213" s="125" t="s">
        <v>184</v>
      </c>
      <c r="F213" s="124" t="s">
        <v>183</v>
      </c>
      <c r="G213" s="95"/>
      <c r="H213" s="38">
        <v>1600</v>
      </c>
      <c r="I213" s="38">
        <v>1600</v>
      </c>
      <c r="J213" s="155">
        <f t="shared" si="4"/>
        <v>100</v>
      </c>
    </row>
    <row r="214" spans="1:10" ht="14.25" customHeight="1">
      <c r="A214" s="293"/>
      <c r="B214" s="365"/>
      <c r="C214" s="3"/>
      <c r="D214" s="32">
        <v>4010</v>
      </c>
      <c r="E214" s="273" t="s">
        <v>6</v>
      </c>
      <c r="F214" s="274"/>
      <c r="G214" s="53">
        <v>1377587</v>
      </c>
      <c r="H214" s="53">
        <v>1485112</v>
      </c>
      <c r="I214" s="53">
        <v>1485112</v>
      </c>
      <c r="J214" s="155">
        <f t="shared" si="4"/>
        <v>100</v>
      </c>
    </row>
    <row r="215" spans="1:10" ht="14.25" customHeight="1">
      <c r="A215" s="293"/>
      <c r="B215" s="365"/>
      <c r="C215" s="3"/>
      <c r="D215" s="21">
        <v>4040</v>
      </c>
      <c r="E215" s="273" t="s">
        <v>111</v>
      </c>
      <c r="F215" s="274"/>
      <c r="G215" s="38">
        <v>118413</v>
      </c>
      <c r="H215" s="53">
        <v>116328</v>
      </c>
      <c r="I215" s="53">
        <v>116328</v>
      </c>
      <c r="J215" s="155">
        <f t="shared" si="4"/>
        <v>100</v>
      </c>
    </row>
    <row r="216" spans="1:10" ht="14.25" customHeight="1">
      <c r="A216" s="293"/>
      <c r="B216" s="365"/>
      <c r="C216" s="3"/>
      <c r="D216" s="21">
        <v>4110</v>
      </c>
      <c r="E216" s="273" t="s">
        <v>114</v>
      </c>
      <c r="F216" s="274"/>
      <c r="G216" s="38">
        <v>247200</v>
      </c>
      <c r="H216" s="53">
        <v>246560</v>
      </c>
      <c r="I216" s="53">
        <v>246560</v>
      </c>
      <c r="J216" s="155">
        <f t="shared" si="4"/>
        <v>100</v>
      </c>
    </row>
    <row r="217" spans="1:10" ht="14.25" customHeight="1">
      <c r="A217" s="293"/>
      <c r="B217" s="365"/>
      <c r="C217" s="3"/>
      <c r="D217" s="21">
        <v>4120</v>
      </c>
      <c r="E217" s="273" t="s">
        <v>115</v>
      </c>
      <c r="F217" s="274"/>
      <c r="G217" s="38">
        <v>34800</v>
      </c>
      <c r="H217" s="53">
        <v>33950</v>
      </c>
      <c r="I217" s="53">
        <v>33950</v>
      </c>
      <c r="J217" s="155">
        <f t="shared" si="4"/>
        <v>100</v>
      </c>
    </row>
    <row r="218" spans="1:10" ht="14.25" customHeight="1">
      <c r="A218" s="293"/>
      <c r="B218" s="365"/>
      <c r="C218" s="3"/>
      <c r="D218" s="21">
        <v>4140</v>
      </c>
      <c r="E218" s="273" t="s">
        <v>116</v>
      </c>
      <c r="F218" s="274"/>
      <c r="G218" s="38">
        <v>3700</v>
      </c>
      <c r="H218" s="53">
        <v>7859</v>
      </c>
      <c r="I218" s="53">
        <v>7859</v>
      </c>
      <c r="J218" s="155">
        <f t="shared" si="4"/>
        <v>100</v>
      </c>
    </row>
    <row r="219" spans="1:10" ht="14.25" customHeight="1">
      <c r="A219" s="293"/>
      <c r="B219" s="365"/>
      <c r="C219" s="3"/>
      <c r="D219" s="21">
        <v>4210</v>
      </c>
      <c r="E219" s="273" t="s">
        <v>90</v>
      </c>
      <c r="F219" s="274"/>
      <c r="G219" s="38">
        <v>16241</v>
      </c>
      <c r="H219" s="53">
        <v>23894</v>
      </c>
      <c r="I219" s="53">
        <v>23894</v>
      </c>
      <c r="J219" s="155">
        <f t="shared" si="4"/>
        <v>100</v>
      </c>
    </row>
    <row r="220" spans="1:10" ht="14.25" customHeight="1">
      <c r="A220" s="293"/>
      <c r="B220" s="365"/>
      <c r="C220" s="3"/>
      <c r="D220" s="21">
        <v>4240</v>
      </c>
      <c r="E220" s="273" t="s">
        <v>55</v>
      </c>
      <c r="F220" s="274"/>
      <c r="G220" s="38">
        <v>9200</v>
      </c>
      <c r="H220" s="53">
        <v>9711</v>
      </c>
      <c r="I220" s="53">
        <v>9711</v>
      </c>
      <c r="J220" s="155">
        <f t="shared" si="4"/>
        <v>100</v>
      </c>
    </row>
    <row r="221" spans="1:10" ht="14.25" customHeight="1">
      <c r="A221" s="293"/>
      <c r="B221" s="365"/>
      <c r="C221" s="3"/>
      <c r="D221" s="21">
        <v>4260</v>
      </c>
      <c r="E221" s="273" t="s">
        <v>12</v>
      </c>
      <c r="F221" s="274"/>
      <c r="G221" s="38">
        <v>165300</v>
      </c>
      <c r="H221" s="53">
        <v>157556</v>
      </c>
      <c r="I221" s="53">
        <v>157556</v>
      </c>
      <c r="J221" s="155">
        <f t="shared" si="4"/>
        <v>100</v>
      </c>
    </row>
    <row r="222" spans="1:10" ht="14.25" customHeight="1">
      <c r="A222" s="293"/>
      <c r="B222" s="365"/>
      <c r="C222" s="3"/>
      <c r="D222" s="21">
        <v>4270</v>
      </c>
      <c r="E222" s="125"/>
      <c r="F222" s="124" t="s">
        <v>21</v>
      </c>
      <c r="G222" s="38">
        <v>7700</v>
      </c>
      <c r="H222" s="53">
        <v>7700</v>
      </c>
      <c r="I222" s="53">
        <v>7700</v>
      </c>
      <c r="J222" s="155">
        <f t="shared" si="4"/>
        <v>100</v>
      </c>
    </row>
    <row r="223" spans="1:10" ht="14.25" customHeight="1">
      <c r="A223" s="293"/>
      <c r="B223" s="365"/>
      <c r="C223" s="3"/>
      <c r="D223" s="21">
        <v>4300</v>
      </c>
      <c r="E223" s="273" t="s">
        <v>34</v>
      </c>
      <c r="F223" s="274"/>
      <c r="G223" s="38">
        <v>43650</v>
      </c>
      <c r="H223" s="53">
        <v>21363</v>
      </c>
      <c r="I223" s="53">
        <v>21363</v>
      </c>
      <c r="J223" s="155">
        <f t="shared" si="4"/>
        <v>100</v>
      </c>
    </row>
    <row r="224" spans="1:10" ht="14.25" customHeight="1">
      <c r="A224" s="293"/>
      <c r="B224" s="365"/>
      <c r="C224" s="3"/>
      <c r="D224" s="21">
        <v>4410</v>
      </c>
      <c r="E224" s="273" t="s">
        <v>13</v>
      </c>
      <c r="F224" s="274"/>
      <c r="G224" s="38">
        <v>1800</v>
      </c>
      <c r="H224" s="53">
        <v>2961</v>
      </c>
      <c r="I224" s="53">
        <v>2961</v>
      </c>
      <c r="J224" s="155">
        <f t="shared" si="4"/>
        <v>100</v>
      </c>
    </row>
    <row r="225" spans="1:10" ht="14.25" customHeight="1">
      <c r="A225" s="293"/>
      <c r="B225" s="365"/>
      <c r="C225" s="3"/>
      <c r="D225" s="21">
        <v>4430</v>
      </c>
      <c r="E225" s="125"/>
      <c r="F225" s="124" t="s">
        <v>171</v>
      </c>
      <c r="G225" s="38">
        <v>3300</v>
      </c>
      <c r="H225" s="53">
        <v>2683</v>
      </c>
      <c r="I225" s="53">
        <v>2683</v>
      </c>
      <c r="J225" s="155">
        <f t="shared" si="4"/>
        <v>100</v>
      </c>
    </row>
    <row r="226" spans="1:10" ht="14.25" customHeight="1">
      <c r="A226" s="293"/>
      <c r="B226" s="366"/>
      <c r="C226" s="3"/>
      <c r="D226" s="21">
        <v>4440</v>
      </c>
      <c r="E226" s="273" t="s">
        <v>24</v>
      </c>
      <c r="F226" s="274"/>
      <c r="G226" s="38">
        <v>93309</v>
      </c>
      <c r="H226" s="53">
        <v>132224</v>
      </c>
      <c r="I226" s="53">
        <v>113257</v>
      </c>
      <c r="J226" s="155">
        <f t="shared" si="4"/>
        <v>85.65540295256534</v>
      </c>
    </row>
    <row r="227" spans="1:10" ht="15.75" customHeight="1">
      <c r="A227" s="293"/>
      <c r="B227" s="297">
        <v>80130</v>
      </c>
      <c r="C227" s="297"/>
      <c r="D227" s="21"/>
      <c r="E227" s="207" t="s">
        <v>170</v>
      </c>
      <c r="F227" s="172"/>
      <c r="G227" s="50">
        <f>SUM(G228:G271)</f>
        <v>2812500</v>
      </c>
      <c r="H227" s="50">
        <f>SUM(H228:H271)</f>
        <v>3333361</v>
      </c>
      <c r="I227" s="50">
        <f>SUM(I228:I271)</f>
        <v>3319211</v>
      </c>
      <c r="J227" s="155">
        <f t="shared" si="4"/>
        <v>99.57550352332076</v>
      </c>
    </row>
    <row r="228" spans="1:10" ht="15.75" customHeight="1">
      <c r="A228" s="293"/>
      <c r="B228" s="284"/>
      <c r="C228" s="9"/>
      <c r="D228" s="32">
        <v>2320</v>
      </c>
      <c r="E228" s="251" t="s">
        <v>133</v>
      </c>
      <c r="F228" s="252"/>
      <c r="G228" s="53">
        <v>30000</v>
      </c>
      <c r="H228" s="53">
        <v>23550</v>
      </c>
      <c r="I228" s="53">
        <v>23550</v>
      </c>
      <c r="J228" s="155">
        <f t="shared" si="4"/>
        <v>100</v>
      </c>
    </row>
    <row r="229" spans="1:10" ht="40.5" customHeight="1">
      <c r="A229" s="293"/>
      <c r="B229" s="275"/>
      <c r="C229" s="9"/>
      <c r="D229" s="21">
        <v>2540</v>
      </c>
      <c r="E229" s="201" t="s">
        <v>132</v>
      </c>
      <c r="F229" s="201"/>
      <c r="G229" s="38">
        <v>38700</v>
      </c>
      <c r="H229" s="53">
        <v>37114</v>
      </c>
      <c r="I229" s="53">
        <v>37114</v>
      </c>
      <c r="J229" s="155">
        <f t="shared" si="4"/>
        <v>100</v>
      </c>
    </row>
    <row r="230" spans="1:10" ht="28.5" customHeight="1">
      <c r="A230" s="293"/>
      <c r="B230" s="275"/>
      <c r="C230" s="9"/>
      <c r="D230" s="21">
        <v>3020</v>
      </c>
      <c r="E230" s="201" t="s">
        <v>54</v>
      </c>
      <c r="F230" s="201"/>
      <c r="G230" s="38">
        <v>200</v>
      </c>
      <c r="H230" s="38">
        <v>4200</v>
      </c>
      <c r="I230" s="38">
        <v>4200</v>
      </c>
      <c r="J230" s="155">
        <f t="shared" si="4"/>
        <v>100</v>
      </c>
    </row>
    <row r="231" spans="1:10" ht="14.25" customHeight="1">
      <c r="A231" s="293"/>
      <c r="B231" s="275"/>
      <c r="C231" s="9"/>
      <c r="D231" s="21">
        <v>4010</v>
      </c>
      <c r="E231" s="273" t="s">
        <v>6</v>
      </c>
      <c r="F231" s="274"/>
      <c r="G231" s="46">
        <v>1720779</v>
      </c>
      <c r="H231" s="38">
        <v>1959715</v>
      </c>
      <c r="I231" s="38">
        <v>1959715</v>
      </c>
      <c r="J231" s="155">
        <f t="shared" si="4"/>
        <v>100</v>
      </c>
    </row>
    <row r="232" spans="1:10" ht="14.25" customHeight="1">
      <c r="A232" s="293"/>
      <c r="B232" s="275"/>
      <c r="C232" s="85"/>
      <c r="D232" s="21">
        <v>4040</v>
      </c>
      <c r="E232" s="273" t="s">
        <v>11</v>
      </c>
      <c r="F232" s="274"/>
      <c r="G232" s="46">
        <v>149621</v>
      </c>
      <c r="H232" s="38">
        <v>143413</v>
      </c>
      <c r="I232" s="38">
        <v>143413</v>
      </c>
      <c r="J232" s="155">
        <f t="shared" si="4"/>
        <v>100</v>
      </c>
    </row>
    <row r="233" spans="1:10" ht="14.25" customHeight="1">
      <c r="A233" s="293"/>
      <c r="B233" s="275"/>
      <c r="C233" s="9"/>
      <c r="D233" s="23">
        <v>4110</v>
      </c>
      <c r="E233" s="273" t="s">
        <v>7</v>
      </c>
      <c r="F233" s="274"/>
      <c r="G233" s="46">
        <v>307500</v>
      </c>
      <c r="H233" s="70">
        <v>363437</v>
      </c>
      <c r="I233" s="70">
        <v>363437</v>
      </c>
      <c r="J233" s="155">
        <f t="shared" si="4"/>
        <v>100</v>
      </c>
    </row>
    <row r="234" spans="1:10" ht="14.25" customHeight="1">
      <c r="A234" s="293"/>
      <c r="B234" s="275"/>
      <c r="C234" s="9"/>
      <c r="D234" s="23">
        <v>4117</v>
      </c>
      <c r="E234" s="273" t="s">
        <v>7</v>
      </c>
      <c r="F234" s="274"/>
      <c r="G234" s="46"/>
      <c r="H234" s="70">
        <v>813</v>
      </c>
      <c r="I234" s="70">
        <v>813</v>
      </c>
      <c r="J234" s="155">
        <f t="shared" si="4"/>
        <v>100</v>
      </c>
    </row>
    <row r="235" spans="1:10" ht="14.25" customHeight="1">
      <c r="A235" s="293"/>
      <c r="B235" s="275"/>
      <c r="C235" s="9"/>
      <c r="D235" s="23">
        <v>4118</v>
      </c>
      <c r="E235" s="273" t="s">
        <v>7</v>
      </c>
      <c r="F235" s="274"/>
      <c r="G235" s="46"/>
      <c r="H235" s="70">
        <v>442</v>
      </c>
      <c r="I235" s="70">
        <v>442</v>
      </c>
      <c r="J235" s="155">
        <f t="shared" si="4"/>
        <v>100</v>
      </c>
    </row>
    <row r="236" spans="1:10" ht="14.25" customHeight="1">
      <c r="A236" s="293"/>
      <c r="B236" s="275"/>
      <c r="C236" s="9"/>
      <c r="D236" s="23">
        <v>4119</v>
      </c>
      <c r="E236" s="273" t="s">
        <v>7</v>
      </c>
      <c r="F236" s="274"/>
      <c r="G236" s="46"/>
      <c r="H236" s="70">
        <v>147</v>
      </c>
      <c r="I236" s="70">
        <v>147</v>
      </c>
      <c r="J236" s="155">
        <f t="shared" si="4"/>
        <v>100</v>
      </c>
    </row>
    <row r="237" spans="1:10" ht="14.25" customHeight="1">
      <c r="A237" s="293"/>
      <c r="B237" s="275"/>
      <c r="C237" s="9"/>
      <c r="D237" s="21">
        <v>4120</v>
      </c>
      <c r="E237" s="273" t="s">
        <v>8</v>
      </c>
      <c r="F237" s="274"/>
      <c r="G237" s="46">
        <v>42600</v>
      </c>
      <c r="H237" s="38">
        <v>48961</v>
      </c>
      <c r="I237" s="38">
        <v>48961</v>
      </c>
      <c r="J237" s="155">
        <f t="shared" si="4"/>
        <v>100</v>
      </c>
    </row>
    <row r="238" spans="1:10" ht="14.25" customHeight="1">
      <c r="A238" s="293"/>
      <c r="B238" s="275"/>
      <c r="C238" s="9"/>
      <c r="D238" s="21">
        <v>4127</v>
      </c>
      <c r="E238" s="273" t="s">
        <v>8</v>
      </c>
      <c r="F238" s="274"/>
      <c r="G238" s="46"/>
      <c r="H238" s="38">
        <v>111</v>
      </c>
      <c r="I238" s="38">
        <v>111</v>
      </c>
      <c r="J238" s="155">
        <f t="shared" si="4"/>
        <v>100</v>
      </c>
    </row>
    <row r="239" spans="1:10" ht="14.25" customHeight="1">
      <c r="A239" s="293"/>
      <c r="B239" s="275"/>
      <c r="C239" s="9"/>
      <c r="D239" s="21">
        <v>4128</v>
      </c>
      <c r="E239" s="273" t="s">
        <v>8</v>
      </c>
      <c r="F239" s="274"/>
      <c r="G239" s="46"/>
      <c r="H239" s="38">
        <v>60</v>
      </c>
      <c r="I239" s="38">
        <v>60</v>
      </c>
      <c r="J239" s="155">
        <f t="shared" si="4"/>
        <v>100</v>
      </c>
    </row>
    <row r="240" spans="1:10" ht="14.25" customHeight="1">
      <c r="A240" s="293"/>
      <c r="B240" s="275"/>
      <c r="C240" s="9"/>
      <c r="D240" s="21">
        <v>4129</v>
      </c>
      <c r="E240" s="273" t="s">
        <v>8</v>
      </c>
      <c r="F240" s="274"/>
      <c r="G240" s="46"/>
      <c r="H240" s="38">
        <v>20</v>
      </c>
      <c r="I240" s="38">
        <v>20</v>
      </c>
      <c r="J240" s="155">
        <f t="shared" si="4"/>
        <v>100</v>
      </c>
    </row>
    <row r="241" spans="1:10" ht="14.25" customHeight="1">
      <c r="A241" s="293"/>
      <c r="B241" s="275"/>
      <c r="C241" s="9"/>
      <c r="D241" s="21">
        <v>4140</v>
      </c>
      <c r="E241" s="273" t="s">
        <v>58</v>
      </c>
      <c r="F241" s="274"/>
      <c r="G241" s="46">
        <v>10700</v>
      </c>
      <c r="H241" s="38">
        <v>14888</v>
      </c>
      <c r="I241" s="38">
        <v>14888</v>
      </c>
      <c r="J241" s="155">
        <f t="shared" si="4"/>
        <v>100</v>
      </c>
    </row>
    <row r="242" spans="1:10" ht="14.25" customHeight="1">
      <c r="A242" s="293"/>
      <c r="B242" s="275"/>
      <c r="C242" s="9"/>
      <c r="D242" s="21">
        <v>4170</v>
      </c>
      <c r="E242" s="125"/>
      <c r="F242" s="124" t="s">
        <v>166</v>
      </c>
      <c r="G242" s="46"/>
      <c r="H242" s="38">
        <v>1355</v>
      </c>
      <c r="I242" s="38">
        <v>1355</v>
      </c>
      <c r="J242" s="155">
        <f t="shared" si="4"/>
        <v>100</v>
      </c>
    </row>
    <row r="243" spans="1:10" ht="14.25" customHeight="1">
      <c r="A243" s="293"/>
      <c r="B243" s="275"/>
      <c r="C243" s="9"/>
      <c r="D243" s="21">
        <v>4177</v>
      </c>
      <c r="E243" s="125"/>
      <c r="F243" s="124" t="s">
        <v>166</v>
      </c>
      <c r="G243" s="46"/>
      <c r="H243" s="38">
        <v>4520</v>
      </c>
      <c r="I243" s="38">
        <v>4520</v>
      </c>
      <c r="J243" s="155">
        <f t="shared" si="4"/>
        <v>100</v>
      </c>
    </row>
    <row r="244" spans="1:10" ht="14.25" customHeight="1">
      <c r="A244" s="293"/>
      <c r="B244" s="275"/>
      <c r="C244" s="9"/>
      <c r="D244" s="21">
        <v>4178</v>
      </c>
      <c r="E244" s="125"/>
      <c r="F244" s="124" t="s">
        <v>166</v>
      </c>
      <c r="G244" s="46"/>
      <c r="H244" s="38">
        <v>2454</v>
      </c>
      <c r="I244" s="38">
        <v>2454</v>
      </c>
      <c r="J244" s="155">
        <f t="shared" si="4"/>
        <v>100</v>
      </c>
    </row>
    <row r="245" spans="1:10" ht="14.25" customHeight="1">
      <c r="A245" s="293"/>
      <c r="B245" s="275"/>
      <c r="C245" s="9"/>
      <c r="D245" s="21">
        <v>4179</v>
      </c>
      <c r="E245" s="125"/>
      <c r="F245" s="124" t="s">
        <v>166</v>
      </c>
      <c r="G245" s="46"/>
      <c r="H245" s="38">
        <v>818</v>
      </c>
      <c r="I245" s="38">
        <v>818</v>
      </c>
      <c r="J245" s="155">
        <f t="shared" si="4"/>
        <v>100</v>
      </c>
    </row>
    <row r="246" spans="1:10" ht="14.25" customHeight="1">
      <c r="A246" s="293"/>
      <c r="B246" s="275"/>
      <c r="C246" s="9"/>
      <c r="D246" s="21">
        <v>4210</v>
      </c>
      <c r="E246" s="273" t="s">
        <v>20</v>
      </c>
      <c r="F246" s="274"/>
      <c r="G246" s="38">
        <v>26400</v>
      </c>
      <c r="H246" s="38">
        <v>52298</v>
      </c>
      <c r="I246" s="38">
        <v>52298</v>
      </c>
      <c r="J246" s="155">
        <f t="shared" si="4"/>
        <v>100</v>
      </c>
    </row>
    <row r="247" spans="1:10" ht="14.25" customHeight="1">
      <c r="A247" s="293"/>
      <c r="B247" s="275"/>
      <c r="C247" s="9"/>
      <c r="D247" s="23">
        <v>4211</v>
      </c>
      <c r="E247" s="273" t="s">
        <v>20</v>
      </c>
      <c r="F247" s="274"/>
      <c r="G247" s="46"/>
      <c r="H247" s="70">
        <v>73575</v>
      </c>
      <c r="I247" s="70">
        <v>71820</v>
      </c>
      <c r="J247" s="155">
        <f t="shared" si="4"/>
        <v>97.61467889908256</v>
      </c>
    </row>
    <row r="248" spans="1:10" ht="14.25" customHeight="1">
      <c r="A248" s="293"/>
      <c r="B248" s="275"/>
      <c r="C248" s="9"/>
      <c r="D248" s="23">
        <v>4212</v>
      </c>
      <c r="E248" s="273" t="s">
        <v>20</v>
      </c>
      <c r="F248" s="274"/>
      <c r="G248" s="46"/>
      <c r="H248" s="70">
        <v>4000</v>
      </c>
      <c r="I248" s="70">
        <v>1504</v>
      </c>
      <c r="J248" s="155">
        <f t="shared" si="4"/>
        <v>37.6</v>
      </c>
    </row>
    <row r="249" spans="1:10" ht="14.25" customHeight="1">
      <c r="A249" s="293"/>
      <c r="B249" s="275"/>
      <c r="C249" s="9"/>
      <c r="D249" s="23">
        <v>4217</v>
      </c>
      <c r="E249" s="273" t="s">
        <v>20</v>
      </c>
      <c r="F249" s="274"/>
      <c r="G249" s="46"/>
      <c r="H249" s="70">
        <v>1561</v>
      </c>
      <c r="I249" s="70">
        <v>1561</v>
      </c>
      <c r="J249" s="155">
        <f t="shared" si="4"/>
        <v>100</v>
      </c>
    </row>
    <row r="250" spans="1:10" ht="14.25" customHeight="1">
      <c r="A250" s="293"/>
      <c r="B250" s="275"/>
      <c r="C250" s="9"/>
      <c r="D250" s="23">
        <v>4218</v>
      </c>
      <c r="E250" s="273" t="s">
        <v>20</v>
      </c>
      <c r="F250" s="274"/>
      <c r="G250" s="46"/>
      <c r="H250" s="70">
        <v>830</v>
      </c>
      <c r="I250" s="70">
        <v>830</v>
      </c>
      <c r="J250" s="155">
        <f t="shared" si="4"/>
        <v>100</v>
      </c>
    </row>
    <row r="251" spans="1:10" ht="14.25" customHeight="1">
      <c r="A251" s="293"/>
      <c r="B251" s="275"/>
      <c r="C251" s="9"/>
      <c r="D251" s="23">
        <v>4219</v>
      </c>
      <c r="E251" s="273" t="s">
        <v>20</v>
      </c>
      <c r="F251" s="274"/>
      <c r="G251" s="46"/>
      <c r="H251" s="70">
        <v>277</v>
      </c>
      <c r="I251" s="70">
        <v>277</v>
      </c>
      <c r="J251" s="155">
        <f t="shared" si="4"/>
        <v>100</v>
      </c>
    </row>
    <row r="252" spans="1:10" ht="29.25" customHeight="1">
      <c r="A252" s="293"/>
      <c r="B252" s="275"/>
      <c r="C252" s="9"/>
      <c r="D252" s="23">
        <v>4240</v>
      </c>
      <c r="E252" s="273" t="s">
        <v>55</v>
      </c>
      <c r="F252" s="274"/>
      <c r="G252" s="46">
        <v>4400</v>
      </c>
      <c r="H252" s="70">
        <v>7310</v>
      </c>
      <c r="I252" s="70">
        <v>7310</v>
      </c>
      <c r="J252" s="155">
        <f t="shared" si="4"/>
        <v>100</v>
      </c>
    </row>
    <row r="253" spans="1:10" ht="29.25" customHeight="1">
      <c r="A253" s="293"/>
      <c r="B253" s="275"/>
      <c r="C253" s="9"/>
      <c r="D253" s="23">
        <v>4248</v>
      </c>
      <c r="E253" s="273" t="s">
        <v>55</v>
      </c>
      <c r="F253" s="274"/>
      <c r="G253" s="46"/>
      <c r="H253" s="70">
        <v>2919</v>
      </c>
      <c r="I253" s="70">
        <v>2919</v>
      </c>
      <c r="J253" s="155">
        <f t="shared" si="4"/>
        <v>100</v>
      </c>
    </row>
    <row r="254" spans="1:10" ht="29.25" customHeight="1">
      <c r="A254" s="293"/>
      <c r="B254" s="275"/>
      <c r="C254" s="9"/>
      <c r="D254" s="23">
        <v>4249</v>
      </c>
      <c r="E254" s="273" t="s">
        <v>55</v>
      </c>
      <c r="F254" s="274"/>
      <c r="G254" s="46"/>
      <c r="H254" s="70">
        <v>973</v>
      </c>
      <c r="I254" s="70">
        <v>973</v>
      </c>
      <c r="J254" s="155">
        <f t="shared" si="4"/>
        <v>100</v>
      </c>
    </row>
    <row r="255" spans="1:10" ht="14.25" customHeight="1">
      <c r="A255" s="293"/>
      <c r="B255" s="275"/>
      <c r="C255" s="9"/>
      <c r="D255" s="21">
        <v>4260</v>
      </c>
      <c r="E255" s="273" t="s">
        <v>12</v>
      </c>
      <c r="F255" s="274"/>
      <c r="G255" s="46">
        <v>212829</v>
      </c>
      <c r="H255" s="38">
        <v>164310</v>
      </c>
      <c r="I255" s="38">
        <v>164310</v>
      </c>
      <c r="J255" s="155">
        <f t="shared" si="4"/>
        <v>100</v>
      </c>
    </row>
    <row r="256" spans="1:10" ht="14.25" customHeight="1">
      <c r="A256" s="293"/>
      <c r="B256" s="275"/>
      <c r="C256" s="9"/>
      <c r="D256" s="21">
        <v>4270</v>
      </c>
      <c r="E256" s="125"/>
      <c r="F256" s="124" t="s">
        <v>21</v>
      </c>
      <c r="G256" s="46">
        <v>8600</v>
      </c>
      <c r="H256" s="38">
        <v>8518</v>
      </c>
      <c r="I256" s="38">
        <v>8518</v>
      </c>
      <c r="J256" s="155">
        <f t="shared" si="4"/>
        <v>100</v>
      </c>
    </row>
    <row r="257" spans="1:10" ht="14.25" customHeight="1">
      <c r="A257" s="293"/>
      <c r="B257" s="275"/>
      <c r="C257" s="9"/>
      <c r="D257" s="21">
        <v>4300</v>
      </c>
      <c r="E257" s="273" t="s">
        <v>22</v>
      </c>
      <c r="F257" s="274"/>
      <c r="G257" s="46">
        <v>136100</v>
      </c>
      <c r="H257" s="38">
        <v>138295</v>
      </c>
      <c r="I257" s="38">
        <v>138259</v>
      </c>
      <c r="J257" s="155">
        <f t="shared" si="4"/>
        <v>99.97396869011895</v>
      </c>
    </row>
    <row r="258" spans="1:10" ht="14.25" customHeight="1">
      <c r="A258" s="293"/>
      <c r="B258" s="275"/>
      <c r="C258" s="9"/>
      <c r="D258" s="21">
        <v>4307</v>
      </c>
      <c r="E258" s="273" t="s">
        <v>22</v>
      </c>
      <c r="F258" s="274"/>
      <c r="G258" s="46"/>
      <c r="H258" s="38">
        <v>34441</v>
      </c>
      <c r="I258" s="38">
        <v>32994</v>
      </c>
      <c r="J258" s="155">
        <f t="shared" si="4"/>
        <v>95.79861211927644</v>
      </c>
    </row>
    <row r="259" spans="1:10" ht="14.25" customHeight="1">
      <c r="A259" s="293"/>
      <c r="B259" s="275"/>
      <c r="C259" s="9"/>
      <c r="D259" s="21">
        <v>4308</v>
      </c>
      <c r="E259" s="273" t="s">
        <v>22</v>
      </c>
      <c r="F259" s="274"/>
      <c r="G259" s="46"/>
      <c r="H259" s="38">
        <v>77</v>
      </c>
      <c r="I259" s="38">
        <v>77</v>
      </c>
      <c r="J259" s="155">
        <f t="shared" si="4"/>
        <v>100</v>
      </c>
    </row>
    <row r="260" spans="1:10" ht="14.25" customHeight="1">
      <c r="A260" s="293"/>
      <c r="B260" s="275"/>
      <c r="C260" s="9"/>
      <c r="D260" s="21">
        <v>4309</v>
      </c>
      <c r="E260" s="273" t="s">
        <v>22</v>
      </c>
      <c r="F260" s="274"/>
      <c r="G260" s="46"/>
      <c r="H260" s="38">
        <v>26</v>
      </c>
      <c r="I260" s="38">
        <v>26</v>
      </c>
      <c r="J260" s="155">
        <f t="shared" si="4"/>
        <v>100</v>
      </c>
    </row>
    <row r="261" spans="1:10" ht="14.25" customHeight="1">
      <c r="A261" s="293"/>
      <c r="B261" s="275"/>
      <c r="C261" s="9"/>
      <c r="D261" s="21">
        <v>4410</v>
      </c>
      <c r="E261" s="273" t="s">
        <v>13</v>
      </c>
      <c r="F261" s="274"/>
      <c r="G261" s="46">
        <v>4650</v>
      </c>
      <c r="H261" s="38">
        <v>6569</v>
      </c>
      <c r="I261" s="38">
        <v>6569</v>
      </c>
      <c r="J261" s="155">
        <f t="shared" si="4"/>
        <v>100</v>
      </c>
    </row>
    <row r="262" spans="1:10" ht="14.25" customHeight="1">
      <c r="A262" s="293"/>
      <c r="B262" s="275"/>
      <c r="C262" s="9"/>
      <c r="D262" s="21">
        <v>4418</v>
      </c>
      <c r="E262" s="273" t="s">
        <v>13</v>
      </c>
      <c r="F262" s="274"/>
      <c r="G262" s="46"/>
      <c r="H262" s="38">
        <v>261</v>
      </c>
      <c r="I262" s="38">
        <v>261</v>
      </c>
      <c r="J262" s="155">
        <f t="shared" si="4"/>
        <v>100</v>
      </c>
    </row>
    <row r="263" spans="1:10" ht="14.25" customHeight="1">
      <c r="A263" s="293"/>
      <c r="B263" s="275"/>
      <c r="C263" s="9"/>
      <c r="D263" s="21">
        <v>4419</v>
      </c>
      <c r="E263" s="273" t="s">
        <v>13</v>
      </c>
      <c r="F263" s="274"/>
      <c r="G263" s="46"/>
      <c r="H263" s="38">
        <v>87</v>
      </c>
      <c r="I263" s="38">
        <v>87</v>
      </c>
      <c r="J263" s="155">
        <f t="shared" si="4"/>
        <v>100</v>
      </c>
    </row>
    <row r="264" spans="1:10" ht="14.25" customHeight="1">
      <c r="A264" s="293"/>
      <c r="B264" s="275"/>
      <c r="C264" s="9"/>
      <c r="D264" s="21">
        <v>4427</v>
      </c>
      <c r="E264" s="125"/>
      <c r="F264" s="124" t="s">
        <v>128</v>
      </c>
      <c r="G264" s="46"/>
      <c r="H264" s="38">
        <v>25228</v>
      </c>
      <c r="I264" s="38">
        <v>25228</v>
      </c>
      <c r="J264" s="155">
        <f t="shared" si="4"/>
        <v>100</v>
      </c>
    </row>
    <row r="265" spans="1:10" ht="14.25" customHeight="1">
      <c r="A265" s="293"/>
      <c r="B265" s="275"/>
      <c r="C265" s="9"/>
      <c r="D265" s="21">
        <v>4430</v>
      </c>
      <c r="E265" s="125"/>
      <c r="F265" s="124" t="s">
        <v>171</v>
      </c>
      <c r="G265" s="46">
        <v>3700</v>
      </c>
      <c r="H265" s="38">
        <v>3059</v>
      </c>
      <c r="I265" s="38">
        <v>3059</v>
      </c>
      <c r="J265" s="155">
        <f t="shared" si="4"/>
        <v>100</v>
      </c>
    </row>
    <row r="266" spans="1:10" ht="14.25" customHeight="1">
      <c r="A266" s="293"/>
      <c r="B266" s="275"/>
      <c r="C266" s="9"/>
      <c r="D266" s="21">
        <v>4431</v>
      </c>
      <c r="E266" s="125"/>
      <c r="F266" s="124" t="s">
        <v>171</v>
      </c>
      <c r="G266" s="46"/>
      <c r="H266" s="38">
        <v>2455</v>
      </c>
      <c r="I266" s="38">
        <v>2393</v>
      </c>
      <c r="J266" s="155">
        <f t="shared" si="4"/>
        <v>97.4745417515275</v>
      </c>
    </row>
    <row r="267" spans="1:10" ht="14.25" customHeight="1">
      <c r="A267" s="293"/>
      <c r="B267" s="275"/>
      <c r="C267" s="9"/>
      <c r="D267" s="21">
        <v>4432</v>
      </c>
      <c r="E267" s="125"/>
      <c r="F267" s="124" t="s">
        <v>171</v>
      </c>
      <c r="G267" s="46"/>
      <c r="H267" s="38">
        <v>50</v>
      </c>
      <c r="I267" s="38">
        <v>50</v>
      </c>
      <c r="J267" s="155">
        <f t="shared" si="4"/>
        <v>100</v>
      </c>
    </row>
    <row r="268" spans="1:10" ht="14.25" customHeight="1">
      <c r="A268" s="293"/>
      <c r="B268" s="275"/>
      <c r="C268" s="9"/>
      <c r="D268" s="21">
        <v>4437</v>
      </c>
      <c r="E268" s="125"/>
      <c r="F268" s="124" t="s">
        <v>171</v>
      </c>
      <c r="G268" s="46"/>
      <c r="H268" s="38">
        <v>9130</v>
      </c>
      <c r="I268" s="38">
        <v>4238</v>
      </c>
      <c r="J268" s="155">
        <f t="shared" si="4"/>
        <v>46.4184008762322</v>
      </c>
    </row>
    <row r="269" spans="1:10" ht="14.25" customHeight="1">
      <c r="A269" s="293"/>
      <c r="B269" s="275"/>
      <c r="C269" s="9"/>
      <c r="D269" s="21">
        <v>4440</v>
      </c>
      <c r="E269" s="273" t="s">
        <v>24</v>
      </c>
      <c r="F269" s="274"/>
      <c r="G269" s="46">
        <v>115721</v>
      </c>
      <c r="H269" s="38">
        <v>169144</v>
      </c>
      <c r="I269" s="38">
        <v>169144</v>
      </c>
      <c r="J269" s="155">
        <f t="shared" si="4"/>
        <v>100</v>
      </c>
    </row>
    <row r="270" spans="1:10" ht="14.25" customHeight="1">
      <c r="A270" s="293"/>
      <c r="B270" s="275"/>
      <c r="C270" s="9"/>
      <c r="D270" s="32">
        <v>4532</v>
      </c>
      <c r="E270" s="125"/>
      <c r="F270" s="124" t="s">
        <v>185</v>
      </c>
      <c r="G270" s="38"/>
      <c r="H270" s="53">
        <v>19950</v>
      </c>
      <c r="I270" s="53">
        <v>16545</v>
      </c>
      <c r="J270" s="155">
        <f t="shared" si="4"/>
        <v>82.93233082706767</v>
      </c>
    </row>
    <row r="271" spans="1:10" ht="14.25" customHeight="1">
      <c r="A271" s="293"/>
      <c r="B271" s="239"/>
      <c r="C271" s="9"/>
      <c r="D271" s="32">
        <v>4950</v>
      </c>
      <c r="E271" s="273" t="s">
        <v>186</v>
      </c>
      <c r="F271" s="274"/>
      <c r="G271" s="38">
        <v>0</v>
      </c>
      <c r="H271" s="53">
        <v>2000</v>
      </c>
      <c r="I271" s="53">
        <v>1943</v>
      </c>
      <c r="J271" s="155">
        <f t="shared" si="4"/>
        <v>97.15</v>
      </c>
    </row>
    <row r="272" spans="1:10" ht="20.25" customHeight="1" thickBot="1">
      <c r="A272" s="293"/>
      <c r="B272" s="281">
        <v>80134</v>
      </c>
      <c r="C272" s="282"/>
      <c r="D272" s="31"/>
      <c r="E272" s="263" t="s">
        <v>59</v>
      </c>
      <c r="F272" s="242"/>
      <c r="G272" s="39">
        <f>SUM(G273:G280)</f>
        <v>233700</v>
      </c>
      <c r="H272" s="39">
        <f>SUM(H273:H280)</f>
        <v>262923</v>
      </c>
      <c r="I272" s="39">
        <f>SUM(I273:I280)</f>
        <v>262923</v>
      </c>
      <c r="J272" s="155">
        <f t="shared" si="4"/>
        <v>100</v>
      </c>
    </row>
    <row r="273" spans="1:10" ht="14.25" customHeight="1">
      <c r="A273" s="293"/>
      <c r="B273" s="288"/>
      <c r="C273" s="262"/>
      <c r="D273" s="23">
        <v>4010</v>
      </c>
      <c r="E273" s="319" t="s">
        <v>6</v>
      </c>
      <c r="F273" s="320"/>
      <c r="G273" s="46">
        <v>159594</v>
      </c>
      <c r="H273" s="70">
        <v>189858</v>
      </c>
      <c r="I273" s="70">
        <v>189858</v>
      </c>
      <c r="J273" s="155">
        <f t="shared" si="4"/>
        <v>100</v>
      </c>
    </row>
    <row r="274" spans="1:10" ht="14.25" customHeight="1">
      <c r="A274" s="293"/>
      <c r="B274" s="288"/>
      <c r="C274" s="262"/>
      <c r="D274" s="23">
        <v>4040</v>
      </c>
      <c r="E274" s="273" t="s">
        <v>11</v>
      </c>
      <c r="F274" s="274"/>
      <c r="G274" s="46">
        <v>12506</v>
      </c>
      <c r="H274" s="38">
        <v>11797</v>
      </c>
      <c r="I274" s="38">
        <v>11797</v>
      </c>
      <c r="J274" s="155">
        <f t="shared" si="4"/>
        <v>100</v>
      </c>
    </row>
    <row r="275" spans="1:10" ht="14.25" customHeight="1">
      <c r="A275" s="293"/>
      <c r="B275" s="288"/>
      <c r="C275" s="262"/>
      <c r="D275" s="23">
        <v>4110</v>
      </c>
      <c r="E275" s="273" t="s">
        <v>7</v>
      </c>
      <c r="F275" s="274"/>
      <c r="G275" s="46">
        <v>30880</v>
      </c>
      <c r="H275" s="38">
        <v>29847</v>
      </c>
      <c r="I275" s="38">
        <v>29847</v>
      </c>
      <c r="J275" s="155">
        <f t="shared" si="4"/>
        <v>100</v>
      </c>
    </row>
    <row r="276" spans="1:10" ht="14.25" customHeight="1">
      <c r="A276" s="293"/>
      <c r="B276" s="288"/>
      <c r="C276" s="262"/>
      <c r="D276" s="23">
        <v>4120</v>
      </c>
      <c r="E276" s="273" t="s">
        <v>8</v>
      </c>
      <c r="F276" s="274"/>
      <c r="G276" s="46">
        <v>4220</v>
      </c>
      <c r="H276" s="38">
        <v>4462</v>
      </c>
      <c r="I276" s="38">
        <v>4462</v>
      </c>
      <c r="J276" s="155">
        <f t="shared" si="4"/>
        <v>100</v>
      </c>
    </row>
    <row r="277" spans="1:10" ht="14.25" customHeight="1">
      <c r="A277" s="293"/>
      <c r="B277" s="288"/>
      <c r="C277" s="262"/>
      <c r="D277" s="23">
        <v>4210</v>
      </c>
      <c r="E277" s="273" t="s">
        <v>20</v>
      </c>
      <c r="F277" s="274"/>
      <c r="G277" s="46">
        <v>1387</v>
      </c>
      <c r="H277" s="38">
        <v>1118</v>
      </c>
      <c r="I277" s="38">
        <v>1118</v>
      </c>
      <c r="J277" s="155">
        <f t="shared" si="4"/>
        <v>100</v>
      </c>
    </row>
    <row r="278" spans="1:10" ht="14.25" customHeight="1">
      <c r="A278" s="293"/>
      <c r="B278" s="288"/>
      <c r="C278" s="262"/>
      <c r="D278" s="23">
        <v>4260</v>
      </c>
      <c r="E278" s="273" t="s">
        <v>12</v>
      </c>
      <c r="F278" s="274"/>
      <c r="G278" s="46">
        <v>8570</v>
      </c>
      <c r="H278" s="38">
        <v>5689</v>
      </c>
      <c r="I278" s="38">
        <v>5689</v>
      </c>
      <c r="J278" s="155">
        <f t="shared" si="4"/>
        <v>100</v>
      </c>
    </row>
    <row r="279" spans="1:10" ht="14.25" customHeight="1">
      <c r="A279" s="293"/>
      <c r="B279" s="288"/>
      <c r="C279" s="262"/>
      <c r="D279" s="23">
        <v>4300</v>
      </c>
      <c r="E279" s="273" t="s">
        <v>146</v>
      </c>
      <c r="F279" s="274"/>
      <c r="G279" s="46">
        <v>6850</v>
      </c>
      <c r="H279" s="38">
        <v>9999</v>
      </c>
      <c r="I279" s="38">
        <v>9999</v>
      </c>
      <c r="J279" s="155">
        <f aca="true" t="shared" si="5" ref="J279:J344">I279*100/H279</f>
        <v>100</v>
      </c>
    </row>
    <row r="280" spans="1:10" ht="14.25" customHeight="1">
      <c r="A280" s="293"/>
      <c r="B280" s="289"/>
      <c r="C280" s="258"/>
      <c r="D280" s="23">
        <v>4440</v>
      </c>
      <c r="E280" s="273" t="s">
        <v>24</v>
      </c>
      <c r="F280" s="274"/>
      <c r="G280" s="46">
        <v>9693</v>
      </c>
      <c r="H280" s="38">
        <v>10153</v>
      </c>
      <c r="I280" s="38">
        <v>10153</v>
      </c>
      <c r="J280" s="155">
        <f t="shared" si="5"/>
        <v>100</v>
      </c>
    </row>
    <row r="281" spans="1:10" ht="27.75" customHeight="1">
      <c r="A281" s="293"/>
      <c r="B281" s="129">
        <v>80142</v>
      </c>
      <c r="C281" s="139"/>
      <c r="D281" s="21"/>
      <c r="E281" s="272" t="s">
        <v>109</v>
      </c>
      <c r="F281" s="272"/>
      <c r="G281" s="42">
        <f>SUM(G282:G290)</f>
        <v>61000</v>
      </c>
      <c r="H281" s="42">
        <f>SUM(H282:H290)</f>
        <v>68800</v>
      </c>
      <c r="I281" s="42">
        <f>SUM(I282:I290)</f>
        <v>68759</v>
      </c>
      <c r="J281" s="155">
        <f t="shared" si="5"/>
        <v>99.94040697674419</v>
      </c>
    </row>
    <row r="282" spans="1:10" ht="14.25" customHeight="1">
      <c r="A282" s="293"/>
      <c r="B282" s="301"/>
      <c r="C282" s="3"/>
      <c r="D282" s="21">
        <v>4010</v>
      </c>
      <c r="E282" s="273" t="s">
        <v>6</v>
      </c>
      <c r="F282" s="274"/>
      <c r="G282" s="38">
        <v>32200</v>
      </c>
      <c r="H282" s="38">
        <v>38951</v>
      </c>
      <c r="I282" s="38">
        <v>38951</v>
      </c>
      <c r="J282" s="155">
        <f t="shared" si="5"/>
        <v>100</v>
      </c>
    </row>
    <row r="283" spans="1:10" ht="14.25" customHeight="1">
      <c r="A283" s="293"/>
      <c r="B283" s="301"/>
      <c r="C283" s="3"/>
      <c r="D283" s="21">
        <v>4040</v>
      </c>
      <c r="E283" s="273" t="s">
        <v>11</v>
      </c>
      <c r="F283" s="274"/>
      <c r="G283" s="38">
        <v>2600</v>
      </c>
      <c r="H283" s="38">
        <v>2549</v>
      </c>
      <c r="I283" s="38">
        <v>2549</v>
      </c>
      <c r="J283" s="155">
        <f t="shared" si="5"/>
        <v>100</v>
      </c>
    </row>
    <row r="284" spans="1:10" ht="14.25" customHeight="1">
      <c r="A284" s="293"/>
      <c r="B284" s="301"/>
      <c r="C284" s="3"/>
      <c r="D284" s="21">
        <v>4110</v>
      </c>
      <c r="E284" s="273" t="s">
        <v>7</v>
      </c>
      <c r="F284" s="274"/>
      <c r="G284" s="38">
        <v>6330</v>
      </c>
      <c r="H284" s="38">
        <v>7265</v>
      </c>
      <c r="I284" s="38">
        <v>7265</v>
      </c>
      <c r="J284" s="155">
        <f t="shared" si="5"/>
        <v>100</v>
      </c>
    </row>
    <row r="285" spans="1:10" ht="14.25" customHeight="1">
      <c r="A285" s="293"/>
      <c r="B285" s="301"/>
      <c r="C285" s="3"/>
      <c r="D285" s="21">
        <v>4120</v>
      </c>
      <c r="E285" s="273" t="s">
        <v>8</v>
      </c>
      <c r="F285" s="274"/>
      <c r="G285" s="38">
        <v>870</v>
      </c>
      <c r="H285" s="38">
        <v>1035</v>
      </c>
      <c r="I285" s="38">
        <v>1035</v>
      </c>
      <c r="J285" s="155">
        <f t="shared" si="5"/>
        <v>100</v>
      </c>
    </row>
    <row r="286" spans="1:10" ht="14.25" customHeight="1">
      <c r="A286" s="293"/>
      <c r="B286" s="301"/>
      <c r="C286" s="3"/>
      <c r="D286" s="21">
        <v>4210</v>
      </c>
      <c r="E286" s="273" t="s">
        <v>90</v>
      </c>
      <c r="F286" s="274"/>
      <c r="G286" s="38">
        <v>0</v>
      </c>
      <c r="H286" s="38">
        <v>17</v>
      </c>
      <c r="I286" s="38">
        <v>17</v>
      </c>
      <c r="J286" s="155">
        <f t="shared" si="5"/>
        <v>100</v>
      </c>
    </row>
    <row r="287" spans="1:10" ht="14.25" customHeight="1">
      <c r="A287" s="293"/>
      <c r="B287" s="301"/>
      <c r="C287" s="3"/>
      <c r="D287" s="32">
        <v>4240</v>
      </c>
      <c r="E287" s="322" t="s">
        <v>91</v>
      </c>
      <c r="F287" s="322"/>
      <c r="G287" s="53">
        <v>0</v>
      </c>
      <c r="H287" s="53">
        <v>30</v>
      </c>
      <c r="I287" s="53">
        <v>30</v>
      </c>
      <c r="J287" s="155">
        <f t="shared" si="5"/>
        <v>100</v>
      </c>
    </row>
    <row r="288" spans="1:10" ht="14.25" customHeight="1">
      <c r="A288" s="293"/>
      <c r="B288" s="301"/>
      <c r="C288" s="3"/>
      <c r="D288" s="21">
        <v>4300</v>
      </c>
      <c r="E288" s="273" t="s">
        <v>34</v>
      </c>
      <c r="F288" s="274"/>
      <c r="G288" s="38">
        <v>4000</v>
      </c>
      <c r="H288" s="38">
        <v>4105</v>
      </c>
      <c r="I288" s="38">
        <v>4064</v>
      </c>
      <c r="J288" s="155">
        <f t="shared" si="5"/>
        <v>99.0012180267966</v>
      </c>
    </row>
    <row r="289" spans="1:10" ht="14.25" customHeight="1">
      <c r="A289" s="293"/>
      <c r="B289" s="301"/>
      <c r="C289" s="3"/>
      <c r="D289" s="21">
        <v>4430</v>
      </c>
      <c r="E289" s="273" t="s">
        <v>110</v>
      </c>
      <c r="F289" s="274"/>
      <c r="G289" s="38">
        <v>12380</v>
      </c>
      <c r="H289" s="38">
        <v>12948</v>
      </c>
      <c r="I289" s="38">
        <v>12948</v>
      </c>
      <c r="J289" s="155">
        <f t="shared" si="5"/>
        <v>100</v>
      </c>
    </row>
    <row r="290" spans="1:10" ht="14.25" customHeight="1">
      <c r="A290" s="293"/>
      <c r="B290" s="265"/>
      <c r="C290" s="3"/>
      <c r="D290" s="75">
        <v>4440</v>
      </c>
      <c r="E290" s="243" t="s">
        <v>24</v>
      </c>
      <c r="F290" s="244"/>
      <c r="G290" s="68">
        <v>2620</v>
      </c>
      <c r="H290" s="38">
        <v>1900</v>
      </c>
      <c r="I290" s="38">
        <v>1900</v>
      </c>
      <c r="J290" s="155">
        <f t="shared" si="5"/>
        <v>100</v>
      </c>
    </row>
    <row r="291" spans="1:10" ht="15.75" customHeight="1">
      <c r="A291" s="293"/>
      <c r="B291" s="108">
        <v>80147</v>
      </c>
      <c r="C291" s="4"/>
      <c r="D291" s="75"/>
      <c r="E291" s="174" t="s">
        <v>123</v>
      </c>
      <c r="F291" s="175"/>
      <c r="G291" s="76">
        <f>SUM(G292:G301)</f>
        <v>95885</v>
      </c>
      <c r="H291" s="76">
        <f>SUM(H292:H301)</f>
        <v>95885</v>
      </c>
      <c r="I291" s="76">
        <f>SUM(I292:I301)</f>
        <v>95885</v>
      </c>
      <c r="J291" s="155">
        <f t="shared" si="5"/>
        <v>100</v>
      </c>
    </row>
    <row r="292" spans="1:10" ht="14.25" customHeight="1">
      <c r="A292" s="293"/>
      <c r="B292" s="301"/>
      <c r="C292" s="3"/>
      <c r="D292" s="75">
        <v>4010</v>
      </c>
      <c r="E292" s="321" t="s">
        <v>6</v>
      </c>
      <c r="F292" s="321"/>
      <c r="G292" s="77">
        <v>55994</v>
      </c>
      <c r="H292" s="53">
        <v>45598</v>
      </c>
      <c r="I292" s="53">
        <v>45598</v>
      </c>
      <c r="J292" s="155">
        <f t="shared" si="5"/>
        <v>100</v>
      </c>
    </row>
    <row r="293" spans="1:10" ht="14.25" customHeight="1">
      <c r="A293" s="293"/>
      <c r="B293" s="301"/>
      <c r="C293" s="3"/>
      <c r="D293" s="67">
        <v>4040</v>
      </c>
      <c r="E293" s="321" t="s">
        <v>117</v>
      </c>
      <c r="F293" s="321"/>
      <c r="G293" s="77">
        <v>3403</v>
      </c>
      <c r="H293" s="53">
        <v>3402</v>
      </c>
      <c r="I293" s="53">
        <v>3402</v>
      </c>
      <c r="J293" s="155">
        <f t="shared" si="5"/>
        <v>100</v>
      </c>
    </row>
    <row r="294" spans="1:10" ht="14.25" customHeight="1">
      <c r="A294" s="293"/>
      <c r="B294" s="301"/>
      <c r="C294" s="3"/>
      <c r="D294" s="75">
        <v>4110</v>
      </c>
      <c r="E294" s="243" t="s">
        <v>7</v>
      </c>
      <c r="F294" s="244"/>
      <c r="G294" s="77">
        <v>10200</v>
      </c>
      <c r="H294" s="53">
        <v>8581</v>
      </c>
      <c r="I294" s="53">
        <v>8581</v>
      </c>
      <c r="J294" s="155">
        <f t="shared" si="5"/>
        <v>100</v>
      </c>
    </row>
    <row r="295" spans="1:10" ht="14.25" customHeight="1">
      <c r="A295" s="293"/>
      <c r="B295" s="301"/>
      <c r="C295" s="3"/>
      <c r="D295" s="67">
        <v>4120</v>
      </c>
      <c r="E295" s="243" t="s">
        <v>115</v>
      </c>
      <c r="F295" s="244"/>
      <c r="G295" s="77">
        <v>1400</v>
      </c>
      <c r="H295" s="53">
        <v>1156</v>
      </c>
      <c r="I295" s="53">
        <v>1156</v>
      </c>
      <c r="J295" s="155">
        <f t="shared" si="5"/>
        <v>100</v>
      </c>
    </row>
    <row r="296" spans="1:10" ht="14.25" customHeight="1">
      <c r="A296" s="293"/>
      <c r="B296" s="301"/>
      <c r="C296" s="3"/>
      <c r="D296" s="75">
        <v>4210</v>
      </c>
      <c r="E296" s="243" t="s">
        <v>90</v>
      </c>
      <c r="F296" s="244"/>
      <c r="G296" s="77">
        <v>3500</v>
      </c>
      <c r="H296" s="53">
        <v>3535</v>
      </c>
      <c r="I296" s="53">
        <v>3535</v>
      </c>
      <c r="J296" s="155">
        <f t="shared" si="5"/>
        <v>100</v>
      </c>
    </row>
    <row r="297" spans="1:10" ht="14.25" customHeight="1">
      <c r="A297" s="293"/>
      <c r="B297" s="301"/>
      <c r="C297" s="3"/>
      <c r="D297" s="75">
        <v>4240</v>
      </c>
      <c r="E297" s="243" t="s">
        <v>95</v>
      </c>
      <c r="F297" s="244"/>
      <c r="G297" s="77">
        <v>1000</v>
      </c>
      <c r="H297" s="53">
        <v>15357</v>
      </c>
      <c r="I297" s="53">
        <v>15357</v>
      </c>
      <c r="J297" s="155">
        <f t="shared" si="5"/>
        <v>100</v>
      </c>
    </row>
    <row r="298" spans="1:10" ht="14.25" customHeight="1">
      <c r="A298" s="293"/>
      <c r="B298" s="301"/>
      <c r="C298" s="4"/>
      <c r="D298" s="113">
        <v>4260</v>
      </c>
      <c r="E298" s="243" t="s">
        <v>12</v>
      </c>
      <c r="F298" s="244"/>
      <c r="G298" s="77">
        <v>5100</v>
      </c>
      <c r="H298" s="38">
        <v>6290</v>
      </c>
      <c r="I298" s="38">
        <v>6290</v>
      </c>
      <c r="J298" s="155">
        <f t="shared" si="5"/>
        <v>100</v>
      </c>
    </row>
    <row r="299" spans="1:10" ht="14.25" customHeight="1">
      <c r="A299" s="293"/>
      <c r="B299" s="301"/>
      <c r="C299" s="3"/>
      <c r="D299" s="67">
        <v>4300</v>
      </c>
      <c r="E299" s="243" t="s">
        <v>34</v>
      </c>
      <c r="F299" s="244"/>
      <c r="G299" s="117">
        <v>11888</v>
      </c>
      <c r="H299" s="95">
        <v>8276</v>
      </c>
      <c r="I299" s="95">
        <v>8276</v>
      </c>
      <c r="J299" s="155">
        <f t="shared" si="5"/>
        <v>100</v>
      </c>
    </row>
    <row r="300" spans="1:10" ht="14.25" customHeight="1">
      <c r="A300" s="293"/>
      <c r="B300" s="301"/>
      <c r="C300" s="3"/>
      <c r="D300" s="75">
        <v>4410</v>
      </c>
      <c r="E300" s="243" t="s">
        <v>13</v>
      </c>
      <c r="F300" s="244"/>
      <c r="G300" s="77">
        <v>200</v>
      </c>
      <c r="H300" s="53">
        <v>490</v>
      </c>
      <c r="I300" s="53">
        <v>490</v>
      </c>
      <c r="J300" s="155">
        <f t="shared" si="5"/>
        <v>100</v>
      </c>
    </row>
    <row r="301" spans="1:10" ht="14.25" customHeight="1">
      <c r="A301" s="293"/>
      <c r="B301" s="265"/>
      <c r="C301" s="3"/>
      <c r="D301" s="67">
        <v>4440</v>
      </c>
      <c r="E301" s="243" t="s">
        <v>24</v>
      </c>
      <c r="F301" s="244"/>
      <c r="G301" s="77">
        <v>3200</v>
      </c>
      <c r="H301" s="53">
        <v>3200</v>
      </c>
      <c r="I301" s="53">
        <v>3200</v>
      </c>
      <c r="J301" s="155">
        <f t="shared" si="5"/>
        <v>100</v>
      </c>
    </row>
    <row r="302" spans="1:10" ht="15.75" customHeight="1">
      <c r="A302" s="293"/>
      <c r="B302" s="371">
        <v>80195</v>
      </c>
      <c r="C302" s="3"/>
      <c r="D302" s="21"/>
      <c r="E302" s="207" t="s">
        <v>93</v>
      </c>
      <c r="F302" s="172"/>
      <c r="G302" s="69">
        <f>SUM(G303:G307)</f>
        <v>4000</v>
      </c>
      <c r="H302" s="69">
        <f>SUM(H303:H307)</f>
        <v>4900</v>
      </c>
      <c r="I302" s="69">
        <f>SUM(I303:I307)</f>
        <v>1746</v>
      </c>
      <c r="J302" s="155">
        <f t="shared" si="5"/>
        <v>35.63265306122449</v>
      </c>
    </row>
    <row r="303" spans="1:10" ht="15.75" customHeight="1">
      <c r="A303" s="248"/>
      <c r="B303" s="171"/>
      <c r="C303" s="3"/>
      <c r="D303" s="21">
        <v>4170</v>
      </c>
      <c r="E303" s="130"/>
      <c r="F303" s="124" t="s">
        <v>166</v>
      </c>
      <c r="G303" s="69"/>
      <c r="H303" s="53">
        <v>1360</v>
      </c>
      <c r="I303" s="53">
        <v>840</v>
      </c>
      <c r="J303" s="155">
        <f t="shared" si="5"/>
        <v>61.76470588235294</v>
      </c>
    </row>
    <row r="304" spans="1:10" ht="15.75" customHeight="1">
      <c r="A304" s="248"/>
      <c r="B304" s="350"/>
      <c r="C304" s="3"/>
      <c r="D304" s="21">
        <v>4210</v>
      </c>
      <c r="E304" s="273" t="s">
        <v>90</v>
      </c>
      <c r="F304" s="274"/>
      <c r="G304" s="38">
        <v>600</v>
      </c>
      <c r="H304" s="38">
        <v>600</v>
      </c>
      <c r="I304" s="38">
        <v>315</v>
      </c>
      <c r="J304" s="155">
        <f t="shared" si="5"/>
        <v>52.5</v>
      </c>
    </row>
    <row r="305" spans="1:10" ht="15.75" customHeight="1">
      <c r="A305" s="248"/>
      <c r="B305" s="350"/>
      <c r="C305" s="3"/>
      <c r="D305" s="21">
        <v>4300</v>
      </c>
      <c r="E305" s="273" t="s">
        <v>34</v>
      </c>
      <c r="F305" s="274"/>
      <c r="G305" s="38">
        <v>1000</v>
      </c>
      <c r="H305" s="38">
        <v>200</v>
      </c>
      <c r="I305" s="38">
        <v>54</v>
      </c>
      <c r="J305" s="155">
        <f t="shared" si="5"/>
        <v>27</v>
      </c>
    </row>
    <row r="306" spans="1:10" ht="15.75" customHeight="1">
      <c r="A306" s="248"/>
      <c r="B306" s="350"/>
      <c r="C306" s="3"/>
      <c r="D306" s="32">
        <v>4410</v>
      </c>
      <c r="E306" s="273" t="s">
        <v>124</v>
      </c>
      <c r="F306" s="274"/>
      <c r="G306" s="72">
        <v>400</v>
      </c>
      <c r="H306" s="38">
        <v>740</v>
      </c>
      <c r="I306" s="38">
        <v>537</v>
      </c>
      <c r="J306" s="155">
        <f t="shared" si="5"/>
        <v>72.56756756756756</v>
      </c>
    </row>
    <row r="307" spans="1:10" ht="15.75">
      <c r="A307" s="287"/>
      <c r="B307" s="271"/>
      <c r="C307" s="3"/>
      <c r="D307" s="32">
        <v>4440</v>
      </c>
      <c r="E307" s="243" t="s">
        <v>24</v>
      </c>
      <c r="F307" s="244"/>
      <c r="G307" s="38">
        <v>2000</v>
      </c>
      <c r="H307" s="53">
        <v>2000</v>
      </c>
      <c r="I307" s="53">
        <v>0</v>
      </c>
      <c r="J307" s="155">
        <f t="shared" si="5"/>
        <v>0</v>
      </c>
    </row>
    <row r="308" spans="1:10" ht="20.25" customHeight="1" thickBot="1">
      <c r="A308" s="18">
        <v>851</v>
      </c>
      <c r="B308" s="372"/>
      <c r="C308" s="353"/>
      <c r="D308" s="32"/>
      <c r="E308" s="263" t="s">
        <v>60</v>
      </c>
      <c r="F308" s="245"/>
      <c r="G308" s="142">
        <f>SUM(G309+G311+G313+G315+G317)</f>
        <v>1157700</v>
      </c>
      <c r="H308" s="142">
        <f>SUM(H309+H311+H313+H315+H317)</f>
        <v>2179606</v>
      </c>
      <c r="I308" s="142">
        <f>SUM(I309+I311+I313+I315+I317)</f>
        <v>2162433</v>
      </c>
      <c r="J308" s="160">
        <f t="shared" si="5"/>
        <v>99.21210530710596</v>
      </c>
    </row>
    <row r="309" spans="1:10" ht="17.25" customHeight="1">
      <c r="A309" s="32"/>
      <c r="B309" s="129">
        <v>85111</v>
      </c>
      <c r="C309" s="21"/>
      <c r="D309" s="32"/>
      <c r="E309" s="131"/>
      <c r="F309" s="133" t="s">
        <v>187</v>
      </c>
      <c r="G309" s="73">
        <v>0</v>
      </c>
      <c r="H309" s="73">
        <v>91500</v>
      </c>
      <c r="I309" s="73">
        <v>91500</v>
      </c>
      <c r="J309" s="160">
        <f t="shared" si="5"/>
        <v>100</v>
      </c>
    </row>
    <row r="310" spans="1:10" ht="18" customHeight="1">
      <c r="A310" s="18"/>
      <c r="B310" s="129"/>
      <c r="C310" s="21"/>
      <c r="D310" s="32">
        <v>2560</v>
      </c>
      <c r="E310" s="131"/>
      <c r="F310" s="68" t="s">
        <v>188</v>
      </c>
      <c r="G310" s="73"/>
      <c r="H310" s="72">
        <v>91500</v>
      </c>
      <c r="I310" s="72">
        <v>91500</v>
      </c>
      <c r="J310" s="155">
        <f t="shared" si="5"/>
        <v>100</v>
      </c>
    </row>
    <row r="311" spans="1:10" ht="18" customHeight="1">
      <c r="A311" s="18"/>
      <c r="B311" s="129">
        <v>85117</v>
      </c>
      <c r="C311" s="21"/>
      <c r="D311" s="32"/>
      <c r="E311" s="131"/>
      <c r="F311" s="133" t="s">
        <v>189</v>
      </c>
      <c r="G311" s="73"/>
      <c r="H311" s="73">
        <v>937512</v>
      </c>
      <c r="I311" s="73">
        <v>937512</v>
      </c>
      <c r="J311" s="160">
        <f t="shared" si="5"/>
        <v>100</v>
      </c>
    </row>
    <row r="312" spans="1:10" ht="18" customHeight="1">
      <c r="A312" s="18"/>
      <c r="B312" s="129"/>
      <c r="C312" s="21"/>
      <c r="D312" s="32">
        <v>6050</v>
      </c>
      <c r="E312" s="131"/>
      <c r="F312" s="68" t="s">
        <v>167</v>
      </c>
      <c r="G312" s="73"/>
      <c r="H312" s="72">
        <v>937512</v>
      </c>
      <c r="I312" s="72">
        <v>937512</v>
      </c>
      <c r="J312" s="155">
        <f t="shared" si="5"/>
        <v>100</v>
      </c>
    </row>
    <row r="313" spans="1:10" ht="18" customHeight="1">
      <c r="A313" s="18"/>
      <c r="B313" s="129">
        <v>85121</v>
      </c>
      <c r="C313" s="21"/>
      <c r="D313" s="32"/>
      <c r="E313" s="131"/>
      <c r="F313" s="133" t="s">
        <v>172</v>
      </c>
      <c r="G313" s="73">
        <v>556700</v>
      </c>
      <c r="H313" s="73">
        <v>556700</v>
      </c>
      <c r="I313" s="73">
        <v>554868</v>
      </c>
      <c r="J313" s="160">
        <f t="shared" si="5"/>
        <v>99.67091790910725</v>
      </c>
    </row>
    <row r="314" spans="1:10" ht="15.75" customHeight="1" thickBot="1">
      <c r="A314" s="18"/>
      <c r="B314" s="159"/>
      <c r="C314" s="20"/>
      <c r="D314" s="32">
        <v>6050</v>
      </c>
      <c r="E314" s="131"/>
      <c r="F314" s="68" t="s">
        <v>167</v>
      </c>
      <c r="G314" s="72">
        <v>556700</v>
      </c>
      <c r="H314" s="38">
        <v>556700</v>
      </c>
      <c r="I314" s="38">
        <v>554868</v>
      </c>
      <c r="J314" s="155">
        <f t="shared" si="5"/>
        <v>99.67091790910725</v>
      </c>
    </row>
    <row r="315" spans="1:10" ht="51.75" customHeight="1">
      <c r="A315" s="293"/>
      <c r="B315" s="296">
        <v>85156</v>
      </c>
      <c r="C315" s="297"/>
      <c r="D315" s="21"/>
      <c r="E315" s="249" t="s">
        <v>64</v>
      </c>
      <c r="F315" s="206"/>
      <c r="G315" s="42">
        <f>SUM(G316)</f>
        <v>596000</v>
      </c>
      <c r="H315" s="42">
        <v>593894</v>
      </c>
      <c r="I315" s="42">
        <v>578553</v>
      </c>
      <c r="J315" s="160">
        <f t="shared" si="5"/>
        <v>97.41687910637252</v>
      </c>
    </row>
    <row r="316" spans="1:10" ht="17.25" customHeight="1">
      <c r="A316" s="293"/>
      <c r="B316" s="298"/>
      <c r="C316" s="299"/>
      <c r="D316" s="21">
        <v>4130</v>
      </c>
      <c r="E316" s="273" t="s">
        <v>65</v>
      </c>
      <c r="F316" s="274"/>
      <c r="G316" s="46">
        <v>596000</v>
      </c>
      <c r="H316" s="38">
        <v>593894</v>
      </c>
      <c r="I316" s="38">
        <v>578553</v>
      </c>
      <c r="J316" s="155">
        <f t="shared" si="5"/>
        <v>97.41687910637252</v>
      </c>
    </row>
    <row r="317" spans="1:10" ht="16.5" customHeight="1">
      <c r="A317" s="293"/>
      <c r="B317" s="158">
        <v>85195</v>
      </c>
      <c r="C317" s="3"/>
      <c r="D317" s="23"/>
      <c r="E317" s="207" t="s">
        <v>93</v>
      </c>
      <c r="F317" s="172"/>
      <c r="G317" s="116">
        <f>SUM(G318:G320)</f>
        <v>5000</v>
      </c>
      <c r="H317" s="38">
        <v>0</v>
      </c>
      <c r="I317" s="38">
        <v>0</v>
      </c>
      <c r="J317" s="155"/>
    </row>
    <row r="318" spans="1:10" ht="16.5" customHeight="1">
      <c r="A318" s="293"/>
      <c r="B318" s="257"/>
      <c r="C318" s="3"/>
      <c r="D318" s="23">
        <v>4210</v>
      </c>
      <c r="E318" s="273" t="s">
        <v>90</v>
      </c>
      <c r="F318" s="274"/>
      <c r="G318" s="96">
        <v>1500</v>
      </c>
      <c r="H318" s="38">
        <v>0</v>
      </c>
      <c r="I318" s="38">
        <v>0</v>
      </c>
      <c r="J318" s="155"/>
    </row>
    <row r="319" spans="1:10" ht="17.25" customHeight="1">
      <c r="A319" s="293"/>
      <c r="B319" s="301"/>
      <c r="C319" s="3"/>
      <c r="D319" s="23">
        <v>4300</v>
      </c>
      <c r="E319" s="273" t="s">
        <v>34</v>
      </c>
      <c r="F319" s="274"/>
      <c r="G319" s="96">
        <v>3000</v>
      </c>
      <c r="H319" s="38">
        <v>0</v>
      </c>
      <c r="I319" s="38">
        <v>0</v>
      </c>
      <c r="J319" s="155"/>
    </row>
    <row r="320" spans="1:10" ht="15.75" customHeight="1">
      <c r="A320" s="271"/>
      <c r="B320" s="265"/>
      <c r="C320" s="3"/>
      <c r="D320" s="115">
        <v>4410</v>
      </c>
      <c r="E320" s="273" t="s">
        <v>124</v>
      </c>
      <c r="F320" s="274"/>
      <c r="G320" s="46">
        <v>500</v>
      </c>
      <c r="H320" s="41">
        <v>0</v>
      </c>
      <c r="I320" s="41">
        <v>0</v>
      </c>
      <c r="J320" s="155"/>
    </row>
    <row r="321" spans="1:10" ht="21.75" customHeight="1">
      <c r="A321" s="18">
        <v>852</v>
      </c>
      <c r="B321" s="278"/>
      <c r="C321" s="279"/>
      <c r="D321" s="32"/>
      <c r="E321" s="312" t="s">
        <v>94</v>
      </c>
      <c r="F321" s="245"/>
      <c r="G321" s="142">
        <f>SUM(G322+G344+G358+G361+G364+G378)</f>
        <v>3743000</v>
      </c>
      <c r="H321" s="142">
        <f>SUM(H322+H344+H358+H361+H364+H378)</f>
        <v>4074359</v>
      </c>
      <c r="I321" s="142">
        <f>SUM(I322+I344+I358+I361+I364+I378)</f>
        <v>3986571</v>
      </c>
      <c r="J321" s="160">
        <f t="shared" si="5"/>
        <v>97.84535432444711</v>
      </c>
    </row>
    <row r="322" spans="1:10" ht="25.5" customHeight="1">
      <c r="A322" s="148"/>
      <c r="B322" s="129">
        <v>85201</v>
      </c>
      <c r="C322" s="21"/>
      <c r="D322" s="21"/>
      <c r="E322" s="272" t="s">
        <v>66</v>
      </c>
      <c r="F322" s="272"/>
      <c r="G322" s="42">
        <f>SUM(G323:G343)</f>
        <v>2516000</v>
      </c>
      <c r="H322" s="42">
        <f>SUM(H323:H343)</f>
        <v>2807060</v>
      </c>
      <c r="I322" s="42">
        <f>SUM(I323:I343)</f>
        <v>2731955</v>
      </c>
      <c r="J322" s="155">
        <f t="shared" si="5"/>
        <v>97.32442484307425</v>
      </c>
    </row>
    <row r="323" spans="1:10" ht="40.5" customHeight="1">
      <c r="A323" s="101"/>
      <c r="B323" s="161"/>
      <c r="C323" s="161"/>
      <c r="D323" s="20">
        <v>2320</v>
      </c>
      <c r="E323" s="68"/>
      <c r="F323" s="68" t="s">
        <v>173</v>
      </c>
      <c r="G323" s="49">
        <v>80500</v>
      </c>
      <c r="H323" s="38">
        <v>25900</v>
      </c>
      <c r="I323" s="38">
        <v>24309</v>
      </c>
      <c r="J323" s="155">
        <f t="shared" si="5"/>
        <v>93.85714285714286</v>
      </c>
    </row>
    <row r="324" spans="1:10" ht="26.25" customHeight="1">
      <c r="A324" s="293"/>
      <c r="B324" s="275"/>
      <c r="C324" s="19"/>
      <c r="D324" s="21">
        <v>2540</v>
      </c>
      <c r="E324" s="201" t="s">
        <v>129</v>
      </c>
      <c r="F324" s="201"/>
      <c r="G324" s="49">
        <v>876000</v>
      </c>
      <c r="H324" s="38">
        <v>1243000</v>
      </c>
      <c r="I324" s="38">
        <v>1175233</v>
      </c>
      <c r="J324" s="155">
        <f t="shared" si="5"/>
        <v>94.54810941271118</v>
      </c>
    </row>
    <row r="325" spans="1:10" ht="27" customHeight="1">
      <c r="A325" s="293"/>
      <c r="B325" s="275"/>
      <c r="C325" s="19"/>
      <c r="D325" s="23">
        <v>3020</v>
      </c>
      <c r="E325" s="273" t="s">
        <v>61</v>
      </c>
      <c r="F325" s="274"/>
      <c r="G325" s="54">
        <v>34763</v>
      </c>
      <c r="H325" s="38">
        <v>32990</v>
      </c>
      <c r="I325" s="38">
        <v>32990</v>
      </c>
      <c r="J325" s="155">
        <f t="shared" si="5"/>
        <v>100</v>
      </c>
    </row>
    <row r="326" spans="1:10" ht="14.25" customHeight="1">
      <c r="A326" s="293"/>
      <c r="B326" s="275"/>
      <c r="C326" s="19"/>
      <c r="D326" s="21">
        <v>3110</v>
      </c>
      <c r="E326" s="273" t="s">
        <v>67</v>
      </c>
      <c r="F326" s="274"/>
      <c r="G326" s="54">
        <v>159283</v>
      </c>
      <c r="H326" s="38">
        <v>122863</v>
      </c>
      <c r="I326" s="38">
        <v>122862</v>
      </c>
      <c r="J326" s="155">
        <f t="shared" si="5"/>
        <v>99.99918608531453</v>
      </c>
    </row>
    <row r="327" spans="1:10" ht="14.25" customHeight="1">
      <c r="A327" s="293"/>
      <c r="B327" s="275"/>
      <c r="C327" s="19"/>
      <c r="D327" s="23">
        <v>4010</v>
      </c>
      <c r="E327" s="273" t="s">
        <v>6</v>
      </c>
      <c r="F327" s="274"/>
      <c r="G327" s="54">
        <v>694505</v>
      </c>
      <c r="H327" s="38">
        <v>701910</v>
      </c>
      <c r="I327" s="38">
        <v>699178</v>
      </c>
      <c r="J327" s="155">
        <f t="shared" si="5"/>
        <v>99.61077631035317</v>
      </c>
    </row>
    <row r="328" spans="1:10" ht="14.25" customHeight="1">
      <c r="A328" s="293"/>
      <c r="B328" s="275"/>
      <c r="C328" s="19"/>
      <c r="D328" s="23">
        <v>4040</v>
      </c>
      <c r="E328" s="273" t="s">
        <v>11</v>
      </c>
      <c r="F328" s="274"/>
      <c r="G328" s="54">
        <v>55495</v>
      </c>
      <c r="H328" s="38">
        <v>50990</v>
      </c>
      <c r="I328" s="38">
        <v>50710</v>
      </c>
      <c r="J328" s="155">
        <f t="shared" si="5"/>
        <v>99.4508727201412</v>
      </c>
    </row>
    <row r="329" spans="1:10" ht="14.25" customHeight="1">
      <c r="A329" s="293"/>
      <c r="B329" s="275"/>
      <c r="C329" s="19"/>
      <c r="D329" s="23">
        <v>4110</v>
      </c>
      <c r="E329" s="273" t="s">
        <v>7</v>
      </c>
      <c r="F329" s="274"/>
      <c r="G329" s="54">
        <v>135889</v>
      </c>
      <c r="H329" s="38">
        <v>135889</v>
      </c>
      <c r="I329" s="38">
        <v>135143</v>
      </c>
      <c r="J329" s="155">
        <f t="shared" si="5"/>
        <v>99.45102252573791</v>
      </c>
    </row>
    <row r="330" spans="1:10" ht="14.25" customHeight="1">
      <c r="A330" s="293"/>
      <c r="B330" s="275"/>
      <c r="C330" s="19"/>
      <c r="D330" s="23">
        <v>4120</v>
      </c>
      <c r="E330" s="273" t="s">
        <v>8</v>
      </c>
      <c r="F330" s="274"/>
      <c r="G330" s="54">
        <v>18811</v>
      </c>
      <c r="H330" s="38">
        <v>18811</v>
      </c>
      <c r="I330" s="38">
        <v>18779</v>
      </c>
      <c r="J330" s="155">
        <f t="shared" si="5"/>
        <v>99.8298867683802</v>
      </c>
    </row>
    <row r="331" spans="1:10" ht="14.25" customHeight="1">
      <c r="A331" s="293"/>
      <c r="B331" s="275"/>
      <c r="C331" s="19"/>
      <c r="D331" s="23">
        <v>4170</v>
      </c>
      <c r="E331" s="125"/>
      <c r="F331" s="124" t="s">
        <v>166</v>
      </c>
      <c r="G331" s="54"/>
      <c r="H331" s="38">
        <v>3470</v>
      </c>
      <c r="I331" s="38">
        <v>3470</v>
      </c>
      <c r="J331" s="155">
        <f t="shared" si="5"/>
        <v>100</v>
      </c>
    </row>
    <row r="332" spans="1:10" ht="14.25" customHeight="1">
      <c r="A332" s="293"/>
      <c r="B332" s="275"/>
      <c r="C332" s="19"/>
      <c r="D332" s="23">
        <v>4210</v>
      </c>
      <c r="E332" s="273" t="s">
        <v>9</v>
      </c>
      <c r="F332" s="274"/>
      <c r="G332" s="54">
        <v>53863</v>
      </c>
      <c r="H332" s="38">
        <v>67428</v>
      </c>
      <c r="I332" s="38">
        <v>67428</v>
      </c>
      <c r="J332" s="155">
        <f t="shared" si="5"/>
        <v>100</v>
      </c>
    </row>
    <row r="333" spans="1:10" ht="14.25" customHeight="1">
      <c r="A333" s="293"/>
      <c r="B333" s="275"/>
      <c r="C333" s="19"/>
      <c r="D333" s="23">
        <v>4220</v>
      </c>
      <c r="E333" s="273" t="s">
        <v>68</v>
      </c>
      <c r="F333" s="274"/>
      <c r="G333" s="54">
        <v>120900</v>
      </c>
      <c r="H333" s="38">
        <v>81008</v>
      </c>
      <c r="I333" s="38">
        <v>81008</v>
      </c>
      <c r="J333" s="155">
        <f t="shared" si="5"/>
        <v>100</v>
      </c>
    </row>
    <row r="334" spans="1:10" ht="14.25" customHeight="1">
      <c r="A334" s="293"/>
      <c r="B334" s="275"/>
      <c r="C334" s="19"/>
      <c r="D334" s="23">
        <v>4230</v>
      </c>
      <c r="E334" s="273" t="s">
        <v>49</v>
      </c>
      <c r="F334" s="274"/>
      <c r="G334" s="54">
        <v>10000</v>
      </c>
      <c r="H334" s="38">
        <v>9469</v>
      </c>
      <c r="I334" s="38">
        <v>9469</v>
      </c>
      <c r="J334" s="155">
        <f t="shared" si="5"/>
        <v>100</v>
      </c>
    </row>
    <row r="335" spans="1:10" ht="14.25" customHeight="1">
      <c r="A335" s="293"/>
      <c r="B335" s="275"/>
      <c r="C335" s="104"/>
      <c r="D335" s="23">
        <v>4240</v>
      </c>
      <c r="E335" s="273" t="s">
        <v>69</v>
      </c>
      <c r="F335" s="274"/>
      <c r="G335" s="54">
        <v>5496</v>
      </c>
      <c r="H335" s="38">
        <v>6513</v>
      </c>
      <c r="I335" s="38">
        <v>6513</v>
      </c>
      <c r="J335" s="155">
        <f t="shared" si="5"/>
        <v>100</v>
      </c>
    </row>
    <row r="336" spans="1:10" ht="14.25" customHeight="1">
      <c r="A336" s="293"/>
      <c r="B336" s="275"/>
      <c r="C336" s="19"/>
      <c r="D336" s="23">
        <v>4260</v>
      </c>
      <c r="E336" s="273" t="s">
        <v>62</v>
      </c>
      <c r="F336" s="274"/>
      <c r="G336" s="54">
        <v>147860</v>
      </c>
      <c r="H336" s="38">
        <v>155753</v>
      </c>
      <c r="I336" s="38">
        <v>154079</v>
      </c>
      <c r="J336" s="155">
        <f t="shared" si="5"/>
        <v>98.92522134405115</v>
      </c>
    </row>
    <row r="337" spans="1:11" ht="14.25" customHeight="1">
      <c r="A337" s="293"/>
      <c r="B337" s="275"/>
      <c r="C337" s="19"/>
      <c r="D337" s="23">
        <v>4270</v>
      </c>
      <c r="E337" s="273" t="s">
        <v>21</v>
      </c>
      <c r="F337" s="274"/>
      <c r="G337" s="54">
        <v>3500</v>
      </c>
      <c r="H337" s="38">
        <v>21252</v>
      </c>
      <c r="I337" s="38">
        <v>21252</v>
      </c>
      <c r="J337" s="155">
        <f t="shared" si="5"/>
        <v>100</v>
      </c>
      <c r="K337" s="78"/>
    </row>
    <row r="338" spans="1:11" ht="14.25" customHeight="1">
      <c r="A338" s="293"/>
      <c r="B338" s="275"/>
      <c r="C338" s="19"/>
      <c r="D338" s="23">
        <v>4280</v>
      </c>
      <c r="E338" s="125"/>
      <c r="F338" s="124" t="s">
        <v>164</v>
      </c>
      <c r="G338" s="54">
        <v>1900</v>
      </c>
      <c r="H338" s="38">
        <v>99</v>
      </c>
      <c r="I338" s="38">
        <v>99</v>
      </c>
      <c r="J338" s="155">
        <f t="shared" si="5"/>
        <v>100</v>
      </c>
      <c r="K338" s="78"/>
    </row>
    <row r="339" spans="1:10" ht="14.25" customHeight="1">
      <c r="A339" s="293"/>
      <c r="B339" s="275"/>
      <c r="C339" s="19"/>
      <c r="D339" s="23">
        <v>4300</v>
      </c>
      <c r="E339" s="273" t="s">
        <v>10</v>
      </c>
      <c r="F339" s="274"/>
      <c r="G339" s="54">
        <v>68760</v>
      </c>
      <c r="H339" s="38">
        <v>73581</v>
      </c>
      <c r="I339" s="38">
        <v>73341</v>
      </c>
      <c r="J339" s="155">
        <f t="shared" si="5"/>
        <v>99.67382884168467</v>
      </c>
    </row>
    <row r="340" spans="1:10" ht="14.25" customHeight="1">
      <c r="A340" s="293"/>
      <c r="B340" s="275"/>
      <c r="C340" s="19"/>
      <c r="D340" s="23">
        <v>4410</v>
      </c>
      <c r="E340" s="273" t="s">
        <v>13</v>
      </c>
      <c r="F340" s="274"/>
      <c r="G340" s="54">
        <v>2000</v>
      </c>
      <c r="H340" s="38">
        <v>5279</v>
      </c>
      <c r="I340" s="38">
        <v>5278</v>
      </c>
      <c r="J340" s="155">
        <f t="shared" si="5"/>
        <v>99.9810570183747</v>
      </c>
    </row>
    <row r="341" spans="1:10" ht="14.25" customHeight="1">
      <c r="A341" s="293"/>
      <c r="B341" s="275"/>
      <c r="C341" s="19"/>
      <c r="D341" s="23">
        <v>4430</v>
      </c>
      <c r="E341" s="273" t="s">
        <v>63</v>
      </c>
      <c r="F341" s="274"/>
      <c r="G341" s="54">
        <v>5130</v>
      </c>
      <c r="H341" s="38">
        <v>6624</v>
      </c>
      <c r="I341" s="38">
        <v>6624</v>
      </c>
      <c r="J341" s="155">
        <f t="shared" si="5"/>
        <v>100</v>
      </c>
    </row>
    <row r="342" spans="1:10" ht="14.25" customHeight="1">
      <c r="A342" s="293"/>
      <c r="B342" s="275"/>
      <c r="C342" s="19"/>
      <c r="D342" s="23">
        <v>4440</v>
      </c>
      <c r="E342" s="273" t="s">
        <v>174</v>
      </c>
      <c r="F342" s="274"/>
      <c r="G342" s="54">
        <v>40695</v>
      </c>
      <c r="H342" s="38">
        <v>43799</v>
      </c>
      <c r="I342" s="38">
        <v>43759</v>
      </c>
      <c r="J342" s="155">
        <f t="shared" si="5"/>
        <v>99.90867371401174</v>
      </c>
    </row>
    <row r="343" spans="1:10" ht="14.25" customHeight="1">
      <c r="A343" s="293"/>
      <c r="B343" s="239"/>
      <c r="C343" s="19"/>
      <c r="D343" s="67">
        <v>4480</v>
      </c>
      <c r="E343" s="162"/>
      <c r="F343" s="154" t="s">
        <v>14</v>
      </c>
      <c r="G343" s="154">
        <v>650</v>
      </c>
      <c r="H343" s="38">
        <v>432</v>
      </c>
      <c r="I343" s="38">
        <v>431</v>
      </c>
      <c r="J343" s="155">
        <f t="shared" si="5"/>
        <v>99.76851851851852</v>
      </c>
    </row>
    <row r="344" spans="1:10" ht="16.5" customHeight="1">
      <c r="A344" s="293"/>
      <c r="B344" s="296">
        <v>85203</v>
      </c>
      <c r="C344" s="297"/>
      <c r="D344" s="21"/>
      <c r="E344" s="207" t="s">
        <v>70</v>
      </c>
      <c r="F344" s="172"/>
      <c r="G344" s="42">
        <f>SUM(G345:G357)</f>
        <v>204000</v>
      </c>
      <c r="H344" s="42">
        <f>SUM(H345:H357)</f>
        <v>224000</v>
      </c>
      <c r="I344" s="42">
        <f>SUM(I345:I357)</f>
        <v>224000</v>
      </c>
      <c r="J344" s="160">
        <f t="shared" si="5"/>
        <v>100</v>
      </c>
    </row>
    <row r="345" spans="1:10" ht="14.25" customHeight="1">
      <c r="A345" s="293"/>
      <c r="B345" s="301"/>
      <c r="C345" s="3"/>
      <c r="D345" s="23">
        <v>4010</v>
      </c>
      <c r="E345" s="273" t="s">
        <v>6</v>
      </c>
      <c r="F345" s="274"/>
      <c r="G345" s="38">
        <v>99700</v>
      </c>
      <c r="H345" s="38">
        <v>98396</v>
      </c>
      <c r="I345" s="38">
        <v>98396</v>
      </c>
      <c r="J345" s="155">
        <f aca="true" t="shared" si="6" ref="J345:J406">I345*100/H345</f>
        <v>100</v>
      </c>
    </row>
    <row r="346" spans="1:10" ht="14.25" customHeight="1">
      <c r="A346" s="293"/>
      <c r="B346" s="301"/>
      <c r="C346" s="3"/>
      <c r="D346" s="23">
        <v>4040</v>
      </c>
      <c r="E346" s="273" t="s">
        <v>11</v>
      </c>
      <c r="F346" s="274"/>
      <c r="G346" s="46">
        <v>8200</v>
      </c>
      <c r="H346" s="38">
        <v>7741</v>
      </c>
      <c r="I346" s="38">
        <v>7741</v>
      </c>
      <c r="J346" s="155">
        <f t="shared" si="6"/>
        <v>100</v>
      </c>
    </row>
    <row r="347" spans="1:10" ht="14.25" customHeight="1">
      <c r="A347" s="293"/>
      <c r="B347" s="301"/>
      <c r="C347" s="4"/>
      <c r="D347" s="23">
        <v>4110</v>
      </c>
      <c r="E347" s="273" t="s">
        <v>89</v>
      </c>
      <c r="F347" s="274"/>
      <c r="G347" s="46">
        <v>19131</v>
      </c>
      <c r="H347" s="38">
        <v>16875</v>
      </c>
      <c r="I347" s="38">
        <v>16875</v>
      </c>
      <c r="J347" s="155">
        <f t="shared" si="6"/>
        <v>100</v>
      </c>
    </row>
    <row r="348" spans="1:10" ht="14.25" customHeight="1">
      <c r="A348" s="293"/>
      <c r="B348" s="301"/>
      <c r="C348" s="3"/>
      <c r="D348" s="23">
        <v>4120</v>
      </c>
      <c r="E348" s="273" t="s">
        <v>8</v>
      </c>
      <c r="F348" s="274"/>
      <c r="G348" s="70">
        <v>2649</v>
      </c>
      <c r="H348" s="70">
        <v>2524</v>
      </c>
      <c r="I348" s="70">
        <v>2524</v>
      </c>
      <c r="J348" s="155">
        <f t="shared" si="6"/>
        <v>100</v>
      </c>
    </row>
    <row r="349" spans="1:10" ht="14.25" customHeight="1">
      <c r="A349" s="293"/>
      <c r="B349" s="301"/>
      <c r="C349" s="3"/>
      <c r="D349" s="23">
        <v>4210</v>
      </c>
      <c r="E349" s="273" t="s">
        <v>90</v>
      </c>
      <c r="F349" s="274"/>
      <c r="G349" s="46">
        <v>10000</v>
      </c>
      <c r="H349" s="70">
        <v>10421</v>
      </c>
      <c r="I349" s="70">
        <v>10421</v>
      </c>
      <c r="J349" s="155">
        <f t="shared" si="6"/>
        <v>100</v>
      </c>
    </row>
    <row r="350" spans="1:10" ht="14.25" customHeight="1">
      <c r="A350" s="293"/>
      <c r="B350" s="301"/>
      <c r="C350" s="3"/>
      <c r="D350" s="23">
        <v>4220</v>
      </c>
      <c r="E350" s="273" t="s">
        <v>68</v>
      </c>
      <c r="F350" s="274"/>
      <c r="G350" s="46">
        <v>8000</v>
      </c>
      <c r="H350" s="38">
        <v>12035</v>
      </c>
      <c r="I350" s="38">
        <v>12035</v>
      </c>
      <c r="J350" s="155">
        <f t="shared" si="6"/>
        <v>100</v>
      </c>
    </row>
    <row r="351" spans="1:10" ht="14.25" customHeight="1">
      <c r="A351" s="293"/>
      <c r="B351" s="301"/>
      <c r="C351" s="3"/>
      <c r="D351" s="23">
        <v>4240</v>
      </c>
      <c r="E351" s="273" t="s">
        <v>95</v>
      </c>
      <c r="F351" s="274"/>
      <c r="G351" s="46">
        <v>600</v>
      </c>
      <c r="H351" s="38">
        <v>259</v>
      </c>
      <c r="I351" s="38">
        <v>259</v>
      </c>
      <c r="J351" s="155">
        <f t="shared" si="6"/>
        <v>100</v>
      </c>
    </row>
    <row r="352" spans="1:10" ht="14.25" customHeight="1">
      <c r="A352" s="293"/>
      <c r="B352" s="301"/>
      <c r="C352" s="3"/>
      <c r="D352" s="23">
        <v>4260</v>
      </c>
      <c r="E352" s="273" t="s">
        <v>12</v>
      </c>
      <c r="F352" s="274"/>
      <c r="G352" s="46">
        <v>17000</v>
      </c>
      <c r="H352" s="38">
        <v>5327</v>
      </c>
      <c r="I352" s="38">
        <v>5327</v>
      </c>
      <c r="J352" s="155">
        <f t="shared" si="6"/>
        <v>100</v>
      </c>
    </row>
    <row r="353" spans="1:10" ht="14.25" customHeight="1">
      <c r="A353" s="293"/>
      <c r="B353" s="301"/>
      <c r="C353" s="3"/>
      <c r="D353" s="23">
        <v>4270</v>
      </c>
      <c r="E353" s="125"/>
      <c r="F353" s="124" t="s">
        <v>21</v>
      </c>
      <c r="G353" s="46"/>
      <c r="H353" s="38">
        <v>23395</v>
      </c>
      <c r="I353" s="38">
        <v>23395</v>
      </c>
      <c r="J353" s="155">
        <f t="shared" si="6"/>
        <v>100</v>
      </c>
    </row>
    <row r="354" spans="1:10" ht="14.25" customHeight="1">
      <c r="A354" s="293"/>
      <c r="B354" s="301"/>
      <c r="C354" s="3"/>
      <c r="D354" s="23">
        <v>4300</v>
      </c>
      <c r="E354" s="273" t="s">
        <v>34</v>
      </c>
      <c r="F354" s="274"/>
      <c r="G354" s="46">
        <v>30190</v>
      </c>
      <c r="H354" s="38">
        <v>40843</v>
      </c>
      <c r="I354" s="38">
        <v>40843</v>
      </c>
      <c r="J354" s="155">
        <f t="shared" si="6"/>
        <v>100</v>
      </c>
    </row>
    <row r="355" spans="1:10" ht="14.25" customHeight="1">
      <c r="A355" s="293"/>
      <c r="B355" s="301"/>
      <c r="C355" s="3"/>
      <c r="D355" s="23">
        <v>4410</v>
      </c>
      <c r="E355" s="273" t="s">
        <v>13</v>
      </c>
      <c r="F355" s="274"/>
      <c r="G355" s="46">
        <v>3000</v>
      </c>
      <c r="H355" s="38">
        <v>1734</v>
      </c>
      <c r="I355" s="38">
        <v>1734</v>
      </c>
      <c r="J355" s="155">
        <f t="shared" si="6"/>
        <v>100</v>
      </c>
    </row>
    <row r="356" spans="1:10" ht="14.25" customHeight="1">
      <c r="A356" s="293"/>
      <c r="B356" s="301"/>
      <c r="C356" s="3"/>
      <c r="D356" s="23">
        <v>4440</v>
      </c>
      <c r="E356" s="273" t="s">
        <v>96</v>
      </c>
      <c r="F356" s="274"/>
      <c r="G356" s="46">
        <v>4450</v>
      </c>
      <c r="H356" s="38">
        <v>4450</v>
      </c>
      <c r="I356" s="38">
        <v>4450</v>
      </c>
      <c r="J356" s="155">
        <f t="shared" si="6"/>
        <v>100</v>
      </c>
    </row>
    <row r="357" spans="1:10" ht="14.25" customHeight="1">
      <c r="A357" s="293"/>
      <c r="B357" s="265"/>
      <c r="C357" s="3"/>
      <c r="D357" s="23">
        <v>4480</v>
      </c>
      <c r="E357" s="273" t="s">
        <v>144</v>
      </c>
      <c r="F357" s="274"/>
      <c r="G357" s="46">
        <v>1080</v>
      </c>
      <c r="H357" s="38">
        <v>0</v>
      </c>
      <c r="I357" s="38">
        <v>0</v>
      </c>
      <c r="J357" s="155" t="e">
        <f t="shared" si="6"/>
        <v>#DIV/0!</v>
      </c>
    </row>
    <row r="358" spans="1:10" ht="25.5" customHeight="1">
      <c r="A358" s="293"/>
      <c r="B358" s="296">
        <v>85204</v>
      </c>
      <c r="C358" s="297"/>
      <c r="D358" s="21"/>
      <c r="E358" s="207" t="s">
        <v>71</v>
      </c>
      <c r="F358" s="172"/>
      <c r="G358" s="50">
        <f>SUM(G359:G360)</f>
        <v>883000</v>
      </c>
      <c r="H358" s="50">
        <f>SUM(H359:H360)</f>
        <v>818644</v>
      </c>
      <c r="I358" s="50">
        <f>SUM(I359:I360)</f>
        <v>812149</v>
      </c>
      <c r="J358" s="155">
        <f t="shared" si="6"/>
        <v>99.20661484112752</v>
      </c>
    </row>
    <row r="359" spans="1:10" ht="41.25" customHeight="1">
      <c r="A359" s="293"/>
      <c r="B359" s="152"/>
      <c r="C359" s="9"/>
      <c r="D359" s="21">
        <v>2320</v>
      </c>
      <c r="E359" s="130"/>
      <c r="F359" s="124" t="s">
        <v>173</v>
      </c>
      <c r="G359" s="46">
        <v>168000</v>
      </c>
      <c r="H359" s="38">
        <v>68000</v>
      </c>
      <c r="I359" s="42">
        <v>61619</v>
      </c>
      <c r="J359" s="155">
        <f t="shared" si="6"/>
        <v>90.61617647058823</v>
      </c>
    </row>
    <row r="360" spans="1:10" ht="15" customHeight="1">
      <c r="A360" s="293"/>
      <c r="B360" s="289"/>
      <c r="C360" s="258"/>
      <c r="D360" s="21">
        <v>3110</v>
      </c>
      <c r="E360" s="273" t="s">
        <v>67</v>
      </c>
      <c r="F360" s="274"/>
      <c r="G360" s="46">
        <v>715000</v>
      </c>
      <c r="H360" s="38">
        <v>750644</v>
      </c>
      <c r="I360" s="38">
        <v>750530</v>
      </c>
      <c r="J360" s="155">
        <f t="shared" si="6"/>
        <v>99.98481304053585</v>
      </c>
    </row>
    <row r="361" spans="1:10" ht="28.5" customHeight="1">
      <c r="A361" s="293"/>
      <c r="B361" s="300">
        <v>85212</v>
      </c>
      <c r="C361" s="373"/>
      <c r="D361" s="259"/>
      <c r="E361" s="207" t="s">
        <v>175</v>
      </c>
      <c r="F361" s="172"/>
      <c r="G361" s="309">
        <f>SUM(G363)</f>
        <v>9000</v>
      </c>
      <c r="H361" s="309">
        <f>SUM(H363)</f>
        <v>8712</v>
      </c>
      <c r="I361" s="309">
        <f>SUM(I363)</f>
        <v>8712</v>
      </c>
      <c r="J361" s="160">
        <f t="shared" si="6"/>
        <v>100</v>
      </c>
    </row>
    <row r="362" spans="1:10" ht="0.75" customHeight="1" thickBot="1">
      <c r="A362" s="101"/>
      <c r="B362" s="281"/>
      <c r="C362" s="374"/>
      <c r="D362" s="375"/>
      <c r="E362" s="263" t="s">
        <v>72</v>
      </c>
      <c r="F362" s="242"/>
      <c r="G362" s="376"/>
      <c r="H362" s="376"/>
      <c r="I362" s="376"/>
      <c r="J362" s="160" t="e">
        <f t="shared" si="6"/>
        <v>#DIV/0!</v>
      </c>
    </row>
    <row r="363" spans="1:10" ht="15.75" customHeight="1">
      <c r="A363" s="293"/>
      <c r="B363" s="288"/>
      <c r="C363" s="262"/>
      <c r="D363" s="23">
        <v>3110</v>
      </c>
      <c r="E363" s="253" t="s">
        <v>67</v>
      </c>
      <c r="F363" s="254"/>
      <c r="G363" s="46">
        <v>9000</v>
      </c>
      <c r="H363" s="70">
        <v>8712</v>
      </c>
      <c r="I363" s="70">
        <v>8712</v>
      </c>
      <c r="J363" s="160">
        <f t="shared" si="6"/>
        <v>100</v>
      </c>
    </row>
    <row r="364" spans="1:10" ht="25.5" customHeight="1">
      <c r="A364" s="293"/>
      <c r="B364" s="380">
        <v>85218</v>
      </c>
      <c r="C364" s="270"/>
      <c r="D364" s="21"/>
      <c r="E364" s="207" t="s">
        <v>73</v>
      </c>
      <c r="F364" s="172"/>
      <c r="G364" s="50">
        <f>SUM(G365:G377)</f>
        <v>131000</v>
      </c>
      <c r="H364" s="50">
        <f>SUM(H365:H377)</f>
        <v>210943</v>
      </c>
      <c r="I364" s="50">
        <f>SUM(I365:I377)</f>
        <v>204755</v>
      </c>
      <c r="J364" s="160">
        <f t="shared" si="6"/>
        <v>97.06650611776641</v>
      </c>
    </row>
    <row r="365" spans="1:10" ht="14.25" customHeight="1">
      <c r="A365" s="293"/>
      <c r="B365" s="381"/>
      <c r="C365" s="267"/>
      <c r="D365" s="21">
        <v>4010</v>
      </c>
      <c r="E365" s="273" t="s">
        <v>6</v>
      </c>
      <c r="F365" s="274"/>
      <c r="G365" s="46">
        <v>78100</v>
      </c>
      <c r="H365" s="38">
        <v>87998</v>
      </c>
      <c r="I365" s="38">
        <v>85774</v>
      </c>
      <c r="J365" s="155">
        <f t="shared" si="6"/>
        <v>97.4726698334053</v>
      </c>
    </row>
    <row r="366" spans="1:10" ht="14.25" customHeight="1">
      <c r="A366" s="293"/>
      <c r="B366" s="381"/>
      <c r="C366" s="267"/>
      <c r="D366" s="21">
        <v>4040</v>
      </c>
      <c r="E366" s="273" t="s">
        <v>11</v>
      </c>
      <c r="F366" s="274"/>
      <c r="G366" s="46">
        <v>4900</v>
      </c>
      <c r="H366" s="38">
        <v>7702</v>
      </c>
      <c r="I366" s="38">
        <v>7702</v>
      </c>
      <c r="J366" s="155">
        <f t="shared" si="6"/>
        <v>100</v>
      </c>
    </row>
    <row r="367" spans="1:10" ht="14.25" customHeight="1">
      <c r="A367" s="293"/>
      <c r="B367" s="381"/>
      <c r="C367" s="267"/>
      <c r="D367" s="23">
        <v>4110</v>
      </c>
      <c r="E367" s="273" t="s">
        <v>7</v>
      </c>
      <c r="F367" s="274"/>
      <c r="G367" s="46">
        <v>14700</v>
      </c>
      <c r="H367" s="38">
        <v>13385</v>
      </c>
      <c r="I367" s="38">
        <v>13384</v>
      </c>
      <c r="J367" s="155">
        <f t="shared" si="6"/>
        <v>99.99252895031752</v>
      </c>
    </row>
    <row r="368" spans="1:10" ht="14.25" customHeight="1">
      <c r="A368" s="293"/>
      <c r="B368" s="381"/>
      <c r="C368" s="267"/>
      <c r="D368" s="23">
        <v>4120</v>
      </c>
      <c r="E368" s="273" t="s">
        <v>8</v>
      </c>
      <c r="F368" s="274"/>
      <c r="G368" s="46">
        <v>2380</v>
      </c>
      <c r="H368" s="38">
        <v>2267</v>
      </c>
      <c r="I368" s="38">
        <v>2266</v>
      </c>
      <c r="J368" s="155">
        <f t="shared" si="6"/>
        <v>99.9558888398765</v>
      </c>
    </row>
    <row r="369" spans="1:10" ht="14.25" customHeight="1">
      <c r="A369" s="293"/>
      <c r="B369" s="381"/>
      <c r="C369" s="267"/>
      <c r="D369" s="23">
        <v>4170</v>
      </c>
      <c r="E369" s="125"/>
      <c r="F369" s="124" t="s">
        <v>166</v>
      </c>
      <c r="G369" s="46"/>
      <c r="H369" s="38">
        <v>3403</v>
      </c>
      <c r="I369" s="38">
        <v>3403</v>
      </c>
      <c r="J369" s="155">
        <f t="shared" si="6"/>
        <v>100</v>
      </c>
    </row>
    <row r="370" spans="1:10" ht="14.25" customHeight="1">
      <c r="A370" s="293"/>
      <c r="B370" s="381"/>
      <c r="C370" s="267"/>
      <c r="D370" s="23">
        <v>4210</v>
      </c>
      <c r="E370" s="273" t="s">
        <v>90</v>
      </c>
      <c r="F370" s="274"/>
      <c r="G370" s="46">
        <v>2000</v>
      </c>
      <c r="H370" s="38">
        <v>11492</v>
      </c>
      <c r="I370" s="38">
        <v>11492</v>
      </c>
      <c r="J370" s="155">
        <f t="shared" si="6"/>
        <v>100</v>
      </c>
    </row>
    <row r="371" spans="1:10" ht="14.25" customHeight="1">
      <c r="A371" s="293"/>
      <c r="B371" s="381"/>
      <c r="C371" s="267"/>
      <c r="D371" s="23">
        <v>4260</v>
      </c>
      <c r="E371" s="125"/>
      <c r="F371" s="124" t="s">
        <v>12</v>
      </c>
      <c r="G371" s="46">
        <v>5000</v>
      </c>
      <c r="H371" s="38">
        <v>11083</v>
      </c>
      <c r="I371" s="38">
        <v>11083</v>
      </c>
      <c r="J371" s="155">
        <f t="shared" si="6"/>
        <v>100</v>
      </c>
    </row>
    <row r="372" spans="1:10" ht="14.25" customHeight="1">
      <c r="A372" s="293"/>
      <c r="B372" s="381"/>
      <c r="C372" s="267"/>
      <c r="D372" s="23">
        <v>4300</v>
      </c>
      <c r="E372" s="273" t="s">
        <v>10</v>
      </c>
      <c r="F372" s="274"/>
      <c r="G372" s="46">
        <v>13720</v>
      </c>
      <c r="H372" s="38">
        <v>23660</v>
      </c>
      <c r="I372" s="38">
        <v>23659</v>
      </c>
      <c r="J372" s="155">
        <f t="shared" si="6"/>
        <v>99.99577345731191</v>
      </c>
    </row>
    <row r="373" spans="1:10" ht="14.25" customHeight="1">
      <c r="A373" s="293"/>
      <c r="B373" s="381"/>
      <c r="C373" s="267"/>
      <c r="D373" s="23">
        <v>4410</v>
      </c>
      <c r="E373" s="273" t="s">
        <v>13</v>
      </c>
      <c r="F373" s="274"/>
      <c r="G373" s="46">
        <v>3000</v>
      </c>
      <c r="H373" s="38">
        <v>2625</v>
      </c>
      <c r="I373" s="38">
        <v>2624</v>
      </c>
      <c r="J373" s="155">
        <f t="shared" si="6"/>
        <v>99.96190476190476</v>
      </c>
    </row>
    <row r="374" spans="1:10" ht="14.25" customHeight="1">
      <c r="A374" s="293"/>
      <c r="B374" s="381"/>
      <c r="C374" s="267"/>
      <c r="D374" s="156">
        <v>4430</v>
      </c>
      <c r="E374" s="154"/>
      <c r="F374" s="154" t="s">
        <v>171</v>
      </c>
      <c r="G374" s="154">
        <v>200</v>
      </c>
      <c r="H374" s="38">
        <v>110</v>
      </c>
      <c r="I374" s="38">
        <v>110</v>
      </c>
      <c r="J374" s="155">
        <f t="shared" si="6"/>
        <v>100</v>
      </c>
    </row>
    <row r="375" spans="1:10" ht="14.25" customHeight="1">
      <c r="A375" s="293"/>
      <c r="B375" s="381"/>
      <c r="C375" s="267"/>
      <c r="D375" s="23">
        <v>4440</v>
      </c>
      <c r="E375" s="253" t="s">
        <v>174</v>
      </c>
      <c r="F375" s="254"/>
      <c r="G375" s="46">
        <v>4500</v>
      </c>
      <c r="H375" s="38">
        <v>4708</v>
      </c>
      <c r="I375" s="38">
        <v>4708</v>
      </c>
      <c r="J375" s="155">
        <f t="shared" si="6"/>
        <v>100</v>
      </c>
    </row>
    <row r="376" spans="1:10" ht="14.25" customHeight="1">
      <c r="A376" s="293"/>
      <c r="B376" s="381"/>
      <c r="C376" s="267"/>
      <c r="D376" s="23">
        <v>4480</v>
      </c>
      <c r="E376" s="132"/>
      <c r="F376" s="123" t="s">
        <v>14</v>
      </c>
      <c r="G376" s="46">
        <v>2500</v>
      </c>
      <c r="H376" s="38">
        <v>2110</v>
      </c>
      <c r="I376" s="38">
        <v>2110</v>
      </c>
      <c r="J376" s="155">
        <f t="shared" si="6"/>
        <v>100</v>
      </c>
    </row>
    <row r="377" spans="1:10" ht="14.25" customHeight="1">
      <c r="A377" s="293"/>
      <c r="B377" s="382"/>
      <c r="C377" s="268"/>
      <c r="D377" s="156">
        <v>6050</v>
      </c>
      <c r="E377" s="154"/>
      <c r="F377" s="154" t="s">
        <v>167</v>
      </c>
      <c r="G377" s="154"/>
      <c r="H377" s="38">
        <v>40400</v>
      </c>
      <c r="I377" s="38">
        <v>36440</v>
      </c>
      <c r="J377" s="160">
        <f t="shared" si="6"/>
        <v>90.1980198019802</v>
      </c>
    </row>
    <row r="378" spans="1:10" ht="14.25" customHeight="1">
      <c r="A378" s="101"/>
      <c r="B378" s="383">
        <v>85295</v>
      </c>
      <c r="C378" s="66"/>
      <c r="D378" s="377"/>
      <c r="E378" s="378"/>
      <c r="F378" s="384" t="s">
        <v>180</v>
      </c>
      <c r="G378" s="384"/>
      <c r="H378" s="43">
        <v>5000</v>
      </c>
      <c r="I378" s="43">
        <v>5000</v>
      </c>
      <c r="J378" s="160">
        <f t="shared" si="6"/>
        <v>100</v>
      </c>
    </row>
    <row r="379" spans="1:10" ht="14.25" customHeight="1">
      <c r="A379" s="102"/>
      <c r="B379" s="383"/>
      <c r="C379" s="66"/>
      <c r="D379" s="377">
        <v>2710</v>
      </c>
      <c r="E379" s="378"/>
      <c r="F379" s="379" t="s">
        <v>190</v>
      </c>
      <c r="G379" s="379"/>
      <c r="H379" s="46">
        <v>5000</v>
      </c>
      <c r="I379" s="46">
        <v>5000</v>
      </c>
      <c r="J379" s="155">
        <f t="shared" si="6"/>
        <v>100</v>
      </c>
    </row>
    <row r="380" spans="1:10" ht="28.5" customHeight="1">
      <c r="A380" s="153">
        <v>853</v>
      </c>
      <c r="B380" s="105"/>
      <c r="C380" s="66"/>
      <c r="D380" s="23"/>
      <c r="E380" s="310" t="s">
        <v>142</v>
      </c>
      <c r="F380" s="311"/>
      <c r="G380" s="97">
        <f>SUM(G381+G391+G395+G406)</f>
        <v>591500</v>
      </c>
      <c r="H380" s="97">
        <f>SUM(H381+H391+H395+H406)</f>
        <v>620414</v>
      </c>
      <c r="I380" s="97">
        <f>SUM(I381+I391+I395+I406)</f>
        <v>619162</v>
      </c>
      <c r="J380" s="160">
        <f t="shared" si="6"/>
        <v>99.79819926694111</v>
      </c>
    </row>
    <row r="381" spans="1:10" ht="28.5" customHeight="1">
      <c r="A381" s="266"/>
      <c r="B381" s="269">
        <v>85321</v>
      </c>
      <c r="C381" s="270"/>
      <c r="D381" s="21"/>
      <c r="E381" s="207" t="s">
        <v>74</v>
      </c>
      <c r="F381" s="172"/>
      <c r="G381" s="50">
        <f>SUM(G382:G390)</f>
        <v>59000</v>
      </c>
      <c r="H381" s="50">
        <f>SUM(H382:H390)</f>
        <v>63666</v>
      </c>
      <c r="I381" s="50">
        <f>SUM(I382:I390)</f>
        <v>63576</v>
      </c>
      <c r="J381" s="160">
        <f t="shared" si="6"/>
        <v>99.85863726321742</v>
      </c>
    </row>
    <row r="382" spans="1:10" ht="14.25" customHeight="1">
      <c r="A382" s="293"/>
      <c r="B382" s="280"/>
      <c r="C382" s="3"/>
      <c r="D382" s="21">
        <v>4010</v>
      </c>
      <c r="E382" s="273" t="s">
        <v>6</v>
      </c>
      <c r="F382" s="274"/>
      <c r="G382" s="46">
        <v>13334</v>
      </c>
      <c r="H382" s="38">
        <v>15000</v>
      </c>
      <c r="I382" s="38">
        <v>14928</v>
      </c>
      <c r="J382" s="155">
        <f t="shared" si="6"/>
        <v>99.52</v>
      </c>
    </row>
    <row r="383" spans="1:10" ht="14.25" customHeight="1">
      <c r="A383" s="293"/>
      <c r="B383" s="275"/>
      <c r="C383" s="3"/>
      <c r="D383" s="21">
        <v>4040</v>
      </c>
      <c r="E383" s="273" t="s">
        <v>11</v>
      </c>
      <c r="F383" s="274"/>
      <c r="G383" s="38">
        <v>610</v>
      </c>
      <c r="H383" s="38">
        <v>612</v>
      </c>
      <c r="I383" s="38">
        <v>612</v>
      </c>
      <c r="J383" s="155">
        <f t="shared" si="6"/>
        <v>100</v>
      </c>
    </row>
    <row r="384" spans="1:10" ht="14.25" customHeight="1">
      <c r="A384" s="293"/>
      <c r="B384" s="275"/>
      <c r="C384" s="3"/>
      <c r="D384" s="23">
        <v>4110</v>
      </c>
      <c r="E384" s="273" t="s">
        <v>7</v>
      </c>
      <c r="F384" s="274"/>
      <c r="G384" s="46">
        <v>3230</v>
      </c>
      <c r="H384" s="70">
        <v>3230</v>
      </c>
      <c r="I384" s="38">
        <v>3228</v>
      </c>
      <c r="J384" s="155">
        <f t="shared" si="6"/>
        <v>99.93808049535603</v>
      </c>
    </row>
    <row r="385" spans="1:10" ht="14.25" customHeight="1">
      <c r="A385" s="293"/>
      <c r="B385" s="275"/>
      <c r="C385" s="4"/>
      <c r="D385" s="23">
        <v>4120</v>
      </c>
      <c r="E385" s="273" t="s">
        <v>8</v>
      </c>
      <c r="F385" s="274"/>
      <c r="G385" s="46">
        <v>1010</v>
      </c>
      <c r="H385" s="38">
        <v>476</v>
      </c>
      <c r="I385" s="38">
        <v>475</v>
      </c>
      <c r="J385" s="155">
        <f t="shared" si="6"/>
        <v>99.78991596638656</v>
      </c>
    </row>
    <row r="386" spans="1:10" ht="14.25" customHeight="1">
      <c r="A386" s="293"/>
      <c r="B386" s="19"/>
      <c r="C386" s="3"/>
      <c r="D386" s="23">
        <v>4170</v>
      </c>
      <c r="E386" s="125"/>
      <c r="F386" s="124" t="s">
        <v>166</v>
      </c>
      <c r="G386" s="46">
        <v>22550</v>
      </c>
      <c r="H386" s="70">
        <v>17596</v>
      </c>
      <c r="I386" s="38">
        <v>17596</v>
      </c>
      <c r="J386" s="155">
        <f t="shared" si="6"/>
        <v>100</v>
      </c>
    </row>
    <row r="387" spans="1:10" ht="14.25" customHeight="1">
      <c r="A387" s="293"/>
      <c r="B387" s="3"/>
      <c r="C387" s="3"/>
      <c r="D387" s="23">
        <v>4210</v>
      </c>
      <c r="E387" s="273" t="s">
        <v>9</v>
      </c>
      <c r="F387" s="274"/>
      <c r="G387" s="46">
        <v>4616</v>
      </c>
      <c r="H387" s="70">
        <v>3225</v>
      </c>
      <c r="I387" s="38">
        <v>3225</v>
      </c>
      <c r="J387" s="155">
        <f t="shared" si="6"/>
        <v>100</v>
      </c>
    </row>
    <row r="388" spans="1:10" ht="14.25" customHeight="1">
      <c r="A388" s="293"/>
      <c r="B388" s="3"/>
      <c r="C388" s="3"/>
      <c r="D388" s="23">
        <v>4260</v>
      </c>
      <c r="E388" s="125"/>
      <c r="F388" s="124" t="s">
        <v>12</v>
      </c>
      <c r="G388" s="46">
        <v>6700</v>
      </c>
      <c r="H388" s="70">
        <v>5537</v>
      </c>
      <c r="I388" s="38">
        <v>5537</v>
      </c>
      <c r="J388" s="155">
        <f t="shared" si="6"/>
        <v>100</v>
      </c>
    </row>
    <row r="389" spans="1:10" ht="14.25" customHeight="1">
      <c r="A389" s="293"/>
      <c r="B389" s="3"/>
      <c r="C389" s="3"/>
      <c r="D389" s="23">
        <v>4300</v>
      </c>
      <c r="E389" s="273" t="s">
        <v>10</v>
      </c>
      <c r="F389" s="274"/>
      <c r="G389" s="46">
        <v>6200</v>
      </c>
      <c r="H389" s="38">
        <v>17242</v>
      </c>
      <c r="I389" s="38">
        <v>17242</v>
      </c>
      <c r="J389" s="155">
        <f t="shared" si="6"/>
        <v>100</v>
      </c>
    </row>
    <row r="390" spans="1:10" ht="14.25" customHeight="1">
      <c r="A390" s="293"/>
      <c r="B390" s="4"/>
      <c r="C390" s="3"/>
      <c r="D390" s="23">
        <v>4440</v>
      </c>
      <c r="E390" s="273" t="s">
        <v>145</v>
      </c>
      <c r="F390" s="274"/>
      <c r="G390" s="46">
        <v>750</v>
      </c>
      <c r="H390" s="38">
        <v>748</v>
      </c>
      <c r="I390" s="38">
        <v>733</v>
      </c>
      <c r="J390" s="155">
        <f t="shared" si="6"/>
        <v>97.99465240641712</v>
      </c>
    </row>
    <row r="391" spans="1:10" ht="17.25" customHeight="1">
      <c r="A391" s="293"/>
      <c r="B391" s="21">
        <v>85334</v>
      </c>
      <c r="C391" s="3"/>
      <c r="D391" s="32"/>
      <c r="E391" s="312" t="s">
        <v>191</v>
      </c>
      <c r="F391" s="245"/>
      <c r="G391" s="53"/>
      <c r="H391" s="86">
        <f>SUM(H392:H394)</f>
        <v>15048</v>
      </c>
      <c r="I391" s="86">
        <f>SUM(I392:I394)</f>
        <v>14087</v>
      </c>
      <c r="J391" s="160">
        <f t="shared" si="6"/>
        <v>93.61376927166401</v>
      </c>
    </row>
    <row r="392" spans="1:10" ht="15.75" customHeight="1">
      <c r="A392" s="293"/>
      <c r="B392" s="152"/>
      <c r="C392" s="3"/>
      <c r="D392" s="32">
        <v>4010</v>
      </c>
      <c r="E392" s="240"/>
      <c r="F392" s="125" t="s">
        <v>176</v>
      </c>
      <c r="G392" s="68"/>
      <c r="H392" s="86">
        <v>12526</v>
      </c>
      <c r="I392" s="42">
        <v>11696</v>
      </c>
      <c r="J392" s="155">
        <f t="shared" si="6"/>
        <v>93.37378253233275</v>
      </c>
    </row>
    <row r="393" spans="1:10" ht="16.5" customHeight="1">
      <c r="A393" s="293"/>
      <c r="B393" s="152"/>
      <c r="C393" s="3"/>
      <c r="D393" s="32">
        <v>4110</v>
      </c>
      <c r="E393" s="240"/>
      <c r="F393" s="125" t="s">
        <v>7</v>
      </c>
      <c r="G393" s="68"/>
      <c r="H393" s="86">
        <v>2214</v>
      </c>
      <c r="I393" s="42">
        <v>2104</v>
      </c>
      <c r="J393" s="155">
        <f t="shared" si="6"/>
        <v>95.0316169828365</v>
      </c>
    </row>
    <row r="394" spans="1:10" ht="15" customHeight="1">
      <c r="A394" s="293"/>
      <c r="B394" s="152"/>
      <c r="C394" s="3"/>
      <c r="D394" s="32">
        <v>4120</v>
      </c>
      <c r="E394" s="240"/>
      <c r="F394" s="125" t="s">
        <v>8</v>
      </c>
      <c r="G394" s="68"/>
      <c r="H394" s="86">
        <v>308</v>
      </c>
      <c r="I394" s="42">
        <v>287</v>
      </c>
      <c r="J394" s="155">
        <f t="shared" si="6"/>
        <v>93.18181818181819</v>
      </c>
    </row>
    <row r="395" spans="1:10" ht="25.5" customHeight="1">
      <c r="A395" s="293"/>
      <c r="B395" s="368">
        <v>85333</v>
      </c>
      <c r="C395" s="296"/>
      <c r="D395" s="21"/>
      <c r="E395" s="207" t="s">
        <v>75</v>
      </c>
      <c r="F395" s="172"/>
      <c r="G395" s="50">
        <f>SUM(G396:G405)</f>
        <v>530000</v>
      </c>
      <c r="H395" s="50">
        <f>SUM(H396:H405)</f>
        <v>539200</v>
      </c>
      <c r="I395" s="50">
        <f>SUM(I396:I405)</f>
        <v>539199</v>
      </c>
      <c r="J395" s="160">
        <f t="shared" si="6"/>
        <v>99.99981454005935</v>
      </c>
    </row>
    <row r="396" spans="1:10" ht="14.25" customHeight="1">
      <c r="A396" s="293"/>
      <c r="B396" s="300"/>
      <c r="C396" s="9"/>
      <c r="D396" s="21">
        <v>4010</v>
      </c>
      <c r="E396" s="273" t="s">
        <v>176</v>
      </c>
      <c r="F396" s="274"/>
      <c r="G396" s="46">
        <v>394700</v>
      </c>
      <c r="H396" s="38">
        <v>374918</v>
      </c>
      <c r="I396" s="38">
        <v>374918</v>
      </c>
      <c r="J396" s="155">
        <f t="shared" si="6"/>
        <v>100</v>
      </c>
    </row>
    <row r="397" spans="1:10" ht="14.25" customHeight="1">
      <c r="A397" s="293"/>
      <c r="B397" s="301"/>
      <c r="C397" s="9"/>
      <c r="D397" s="23">
        <v>4040</v>
      </c>
      <c r="E397" s="273" t="s">
        <v>11</v>
      </c>
      <c r="F397" s="274"/>
      <c r="G397" s="46">
        <v>31300</v>
      </c>
      <c r="H397" s="38">
        <v>31219</v>
      </c>
      <c r="I397" s="38">
        <v>31219</v>
      </c>
      <c r="J397" s="155">
        <f t="shared" si="6"/>
        <v>100</v>
      </c>
    </row>
    <row r="398" spans="1:10" ht="14.25" customHeight="1">
      <c r="A398" s="293"/>
      <c r="B398" s="301"/>
      <c r="C398" s="9"/>
      <c r="D398" s="23">
        <v>4110</v>
      </c>
      <c r="E398" s="273" t="s">
        <v>7</v>
      </c>
      <c r="F398" s="274"/>
      <c r="G398" s="46">
        <v>68000</v>
      </c>
      <c r="H398" s="38">
        <v>67453</v>
      </c>
      <c r="I398" s="38">
        <v>67453</v>
      </c>
      <c r="J398" s="155">
        <f t="shared" si="6"/>
        <v>100</v>
      </c>
    </row>
    <row r="399" spans="1:10" ht="14.25" customHeight="1">
      <c r="A399" s="293"/>
      <c r="B399" s="301"/>
      <c r="C399" s="9"/>
      <c r="D399" s="23">
        <v>4120</v>
      </c>
      <c r="E399" s="273" t="s">
        <v>8</v>
      </c>
      <c r="F399" s="274"/>
      <c r="G399" s="46">
        <v>14200</v>
      </c>
      <c r="H399" s="38">
        <v>11452</v>
      </c>
      <c r="I399" s="38">
        <v>11452</v>
      </c>
      <c r="J399" s="155">
        <f t="shared" si="6"/>
        <v>100</v>
      </c>
    </row>
    <row r="400" spans="1:10" ht="14.25" customHeight="1">
      <c r="A400" s="293"/>
      <c r="B400" s="301"/>
      <c r="C400" s="85"/>
      <c r="D400" s="23">
        <v>4210</v>
      </c>
      <c r="E400" s="273" t="s">
        <v>9</v>
      </c>
      <c r="F400" s="274"/>
      <c r="G400" s="46">
        <v>1000</v>
      </c>
      <c r="H400" s="38">
        <v>9223</v>
      </c>
      <c r="I400" s="38">
        <v>9223</v>
      </c>
      <c r="J400" s="155">
        <f t="shared" si="6"/>
        <v>100</v>
      </c>
    </row>
    <row r="401" spans="1:10" ht="14.25" customHeight="1">
      <c r="A401" s="293"/>
      <c r="B401" s="301"/>
      <c r="C401" s="9"/>
      <c r="D401" s="23">
        <v>4260</v>
      </c>
      <c r="E401" s="273" t="s">
        <v>62</v>
      </c>
      <c r="F401" s="274"/>
      <c r="G401" s="46">
        <v>3000</v>
      </c>
      <c r="H401" s="70">
        <v>3410</v>
      </c>
      <c r="I401" s="70">
        <v>3409</v>
      </c>
      <c r="J401" s="155">
        <f t="shared" si="6"/>
        <v>99.97067448680352</v>
      </c>
    </row>
    <row r="402" spans="1:10" ht="14.25" customHeight="1">
      <c r="A402" s="293"/>
      <c r="B402" s="264"/>
      <c r="C402" s="9"/>
      <c r="D402" s="23">
        <v>4300</v>
      </c>
      <c r="E402" s="273" t="s">
        <v>10</v>
      </c>
      <c r="F402" s="274"/>
      <c r="G402" s="46">
        <v>15000</v>
      </c>
      <c r="H402" s="38">
        <v>18472</v>
      </c>
      <c r="I402" s="38">
        <v>18472</v>
      </c>
      <c r="J402" s="155">
        <f t="shared" si="6"/>
        <v>100</v>
      </c>
    </row>
    <row r="403" spans="1:10" ht="14.25" customHeight="1">
      <c r="A403" s="293"/>
      <c r="B403" s="301"/>
      <c r="C403" s="9"/>
      <c r="D403" s="23">
        <v>4430</v>
      </c>
      <c r="E403" s="273" t="s">
        <v>63</v>
      </c>
      <c r="F403" s="274"/>
      <c r="G403" s="46">
        <v>2000</v>
      </c>
      <c r="H403" s="38">
        <v>2764</v>
      </c>
      <c r="I403" s="38">
        <v>2764</v>
      </c>
      <c r="J403" s="155">
        <f t="shared" si="6"/>
        <v>100</v>
      </c>
    </row>
    <row r="404" spans="1:10" ht="14.25" customHeight="1">
      <c r="A404" s="293"/>
      <c r="B404" s="301"/>
      <c r="C404" s="9"/>
      <c r="D404" s="23">
        <v>4440</v>
      </c>
      <c r="E404" s="273" t="s">
        <v>24</v>
      </c>
      <c r="F404" s="274"/>
      <c r="G404" s="46">
        <v>0</v>
      </c>
      <c r="H404" s="38">
        <v>19825</v>
      </c>
      <c r="I404" s="38">
        <v>19825</v>
      </c>
      <c r="J404" s="155">
        <f t="shared" si="6"/>
        <v>100</v>
      </c>
    </row>
    <row r="405" spans="1:10" ht="14.25" customHeight="1">
      <c r="A405" s="293"/>
      <c r="B405" s="265"/>
      <c r="C405" s="85"/>
      <c r="D405" s="156">
        <v>4480</v>
      </c>
      <c r="E405" s="154"/>
      <c r="F405" s="154" t="s">
        <v>14</v>
      </c>
      <c r="G405" s="154">
        <v>800</v>
      </c>
      <c r="H405" s="38">
        <v>464</v>
      </c>
      <c r="I405" s="38">
        <v>464</v>
      </c>
      <c r="J405" s="155">
        <f t="shared" si="6"/>
        <v>100</v>
      </c>
    </row>
    <row r="406" spans="1:10" ht="20.25" customHeight="1">
      <c r="A406" s="293"/>
      <c r="B406" s="88">
        <v>85395</v>
      </c>
      <c r="C406" s="33"/>
      <c r="D406" s="21"/>
      <c r="E406" s="207" t="s">
        <v>93</v>
      </c>
      <c r="F406" s="172"/>
      <c r="G406" s="50">
        <f>SUM(G407:G408)</f>
        <v>2500</v>
      </c>
      <c r="H406" s="50">
        <f>SUM(H407:H408)</f>
        <v>2500</v>
      </c>
      <c r="I406" s="50">
        <f>SUM(I407:I408)</f>
        <v>2300</v>
      </c>
      <c r="J406" s="160">
        <f t="shared" si="6"/>
        <v>92</v>
      </c>
    </row>
    <row r="407" spans="1:10" ht="13.5" customHeight="1">
      <c r="A407" s="293"/>
      <c r="B407" s="264"/>
      <c r="C407" s="19"/>
      <c r="D407" s="32">
        <v>4210</v>
      </c>
      <c r="E407" s="273" t="s">
        <v>9</v>
      </c>
      <c r="F407" s="274"/>
      <c r="G407" s="100">
        <v>800</v>
      </c>
      <c r="H407" s="53"/>
      <c r="I407" s="38"/>
      <c r="J407" s="155"/>
    </row>
    <row r="408" spans="1:10" ht="15.75" customHeight="1">
      <c r="A408" s="271"/>
      <c r="B408" s="290"/>
      <c r="C408" s="19"/>
      <c r="D408" s="21">
        <v>4300</v>
      </c>
      <c r="E408" s="273" t="s">
        <v>10</v>
      </c>
      <c r="F408" s="274"/>
      <c r="G408" s="38">
        <v>1700</v>
      </c>
      <c r="H408" s="53">
        <v>2500</v>
      </c>
      <c r="I408" s="38">
        <v>2300</v>
      </c>
      <c r="J408" s="155">
        <f aca="true" t="shared" si="7" ref="J408:J474">I408*100/H408</f>
        <v>92</v>
      </c>
    </row>
    <row r="409" spans="1:10" ht="35.25" customHeight="1" thickBot="1">
      <c r="A409" s="18">
        <v>854</v>
      </c>
      <c r="B409" s="34"/>
      <c r="C409" s="35"/>
      <c r="D409" s="31"/>
      <c r="E409" s="263" t="s">
        <v>76</v>
      </c>
      <c r="F409" s="242"/>
      <c r="G409" s="84">
        <f>SUM(G410+G422+G435+G444+G447)</f>
        <v>1591600</v>
      </c>
      <c r="H409" s="84">
        <f>SUM(H410+H422+H435+H444+H447)</f>
        <v>2245554</v>
      </c>
      <c r="I409" s="84">
        <f>SUM(I410+I422+I435+I444+I447)</f>
        <v>2219847</v>
      </c>
      <c r="J409" s="160">
        <f t="shared" si="7"/>
        <v>98.85520455085917</v>
      </c>
    </row>
    <row r="410" spans="1:10" ht="25.5" customHeight="1">
      <c r="A410" s="292"/>
      <c r="B410" s="290">
        <v>85403</v>
      </c>
      <c r="C410" s="291"/>
      <c r="D410" s="23"/>
      <c r="E410" s="249" t="s">
        <v>77</v>
      </c>
      <c r="F410" s="250"/>
      <c r="G410" s="44">
        <f>SUM(G411:G421)</f>
        <v>922100</v>
      </c>
      <c r="H410" s="44">
        <f>SUM(H411:H421)</f>
        <v>1031481</v>
      </c>
      <c r="I410" s="44">
        <f>SUM(I411:I421)</f>
        <v>1029935</v>
      </c>
      <c r="J410" s="160">
        <f t="shared" si="7"/>
        <v>99.85011842195833</v>
      </c>
    </row>
    <row r="411" spans="1:10" ht="14.25" customHeight="1">
      <c r="A411" s="293"/>
      <c r="B411" s="301"/>
      <c r="C411" s="56"/>
      <c r="D411" s="23">
        <v>4010</v>
      </c>
      <c r="E411" s="273" t="s">
        <v>6</v>
      </c>
      <c r="F411" s="274"/>
      <c r="G411" s="45">
        <v>467393</v>
      </c>
      <c r="H411" s="38">
        <v>574044</v>
      </c>
      <c r="I411" s="38">
        <v>574044</v>
      </c>
      <c r="J411" s="155">
        <f t="shared" si="7"/>
        <v>100</v>
      </c>
    </row>
    <row r="412" spans="1:10" ht="14.25" customHeight="1">
      <c r="A412" s="293"/>
      <c r="B412" s="301"/>
      <c r="C412" s="56"/>
      <c r="D412" s="21">
        <v>4040</v>
      </c>
      <c r="E412" s="273" t="s">
        <v>11</v>
      </c>
      <c r="F412" s="274"/>
      <c r="G412" s="49">
        <v>37807</v>
      </c>
      <c r="H412" s="38">
        <v>37807</v>
      </c>
      <c r="I412" s="38">
        <v>37807</v>
      </c>
      <c r="J412" s="155">
        <f t="shared" si="7"/>
        <v>100</v>
      </c>
    </row>
    <row r="413" spans="1:10" ht="14.25" customHeight="1">
      <c r="A413" s="293"/>
      <c r="B413" s="301"/>
      <c r="C413" s="56"/>
      <c r="D413" s="23">
        <v>4110</v>
      </c>
      <c r="E413" s="273" t="s">
        <v>7</v>
      </c>
      <c r="F413" s="274"/>
      <c r="G413" s="45">
        <v>88130</v>
      </c>
      <c r="H413" s="38">
        <v>110855</v>
      </c>
      <c r="I413" s="38">
        <v>110855</v>
      </c>
      <c r="J413" s="155">
        <f t="shared" si="7"/>
        <v>100</v>
      </c>
    </row>
    <row r="414" spans="1:10" ht="14.25" customHeight="1">
      <c r="A414" s="293"/>
      <c r="B414" s="301"/>
      <c r="C414" s="119"/>
      <c r="D414" s="23">
        <v>4120</v>
      </c>
      <c r="E414" s="273" t="s">
        <v>8</v>
      </c>
      <c r="F414" s="274"/>
      <c r="G414" s="45">
        <v>12370</v>
      </c>
      <c r="H414" s="38">
        <v>15423</v>
      </c>
      <c r="I414" s="38">
        <v>15423</v>
      </c>
      <c r="J414" s="155">
        <f t="shared" si="7"/>
        <v>100</v>
      </c>
    </row>
    <row r="415" spans="1:10" ht="14.25" customHeight="1">
      <c r="A415" s="293"/>
      <c r="B415" s="301"/>
      <c r="C415" s="56"/>
      <c r="D415" s="23">
        <v>4140</v>
      </c>
      <c r="E415" s="125"/>
      <c r="F415" s="124" t="s">
        <v>58</v>
      </c>
      <c r="G415" s="45"/>
      <c r="H415" s="38">
        <v>2658</v>
      </c>
      <c r="I415" s="38">
        <v>2658</v>
      </c>
      <c r="J415" s="155">
        <f t="shared" si="7"/>
        <v>100</v>
      </c>
    </row>
    <row r="416" spans="1:10" ht="14.25" customHeight="1">
      <c r="A416" s="293"/>
      <c r="B416" s="301"/>
      <c r="C416" s="56"/>
      <c r="D416" s="23">
        <v>4210</v>
      </c>
      <c r="E416" s="273" t="s">
        <v>9</v>
      </c>
      <c r="F416" s="274"/>
      <c r="G416" s="45">
        <v>24000</v>
      </c>
      <c r="H416" s="38">
        <v>40855</v>
      </c>
      <c r="I416" s="38">
        <v>40855</v>
      </c>
      <c r="J416" s="155">
        <f t="shared" si="7"/>
        <v>100</v>
      </c>
    </row>
    <row r="417" spans="1:10" ht="14.25" customHeight="1">
      <c r="A417" s="293"/>
      <c r="B417" s="301"/>
      <c r="C417" s="56"/>
      <c r="D417" s="23">
        <v>4260</v>
      </c>
      <c r="E417" s="273" t="s">
        <v>62</v>
      </c>
      <c r="F417" s="274"/>
      <c r="G417" s="45">
        <v>50000</v>
      </c>
      <c r="H417" s="38">
        <v>50959</v>
      </c>
      <c r="I417" s="38">
        <v>50959</v>
      </c>
      <c r="J417" s="155">
        <f t="shared" si="7"/>
        <v>100</v>
      </c>
    </row>
    <row r="418" spans="1:10" ht="14.25" customHeight="1">
      <c r="A418" s="293"/>
      <c r="B418" s="301"/>
      <c r="C418" s="56"/>
      <c r="D418" s="23">
        <v>4300</v>
      </c>
      <c r="E418" s="273" t="s">
        <v>10</v>
      </c>
      <c r="F418" s="274"/>
      <c r="G418" s="45">
        <v>205520</v>
      </c>
      <c r="H418" s="38">
        <v>154903</v>
      </c>
      <c r="I418" s="38">
        <v>153357</v>
      </c>
      <c r="J418" s="155">
        <f t="shared" si="7"/>
        <v>99.00195606282641</v>
      </c>
    </row>
    <row r="419" spans="1:10" ht="14.25" customHeight="1">
      <c r="A419" s="293"/>
      <c r="B419" s="301"/>
      <c r="C419" s="56"/>
      <c r="D419" s="23">
        <v>4410</v>
      </c>
      <c r="E419" s="273" t="s">
        <v>13</v>
      </c>
      <c r="F419" s="274"/>
      <c r="G419" s="45">
        <v>1000</v>
      </c>
      <c r="H419" s="38">
        <v>104</v>
      </c>
      <c r="I419" s="38">
        <v>104</v>
      </c>
      <c r="J419" s="155">
        <f t="shared" si="7"/>
        <v>100</v>
      </c>
    </row>
    <row r="420" spans="1:10" ht="14.25" customHeight="1">
      <c r="A420" s="293"/>
      <c r="B420" s="301"/>
      <c r="C420" s="56"/>
      <c r="D420" s="23">
        <v>4430</v>
      </c>
      <c r="E420" s="273" t="s">
        <v>63</v>
      </c>
      <c r="F420" s="274"/>
      <c r="G420" s="45">
        <v>0</v>
      </c>
      <c r="H420" s="38">
        <v>227</v>
      </c>
      <c r="I420" s="38">
        <v>227</v>
      </c>
      <c r="J420" s="155">
        <f t="shared" si="7"/>
        <v>100</v>
      </c>
    </row>
    <row r="421" spans="1:10" ht="14.25" customHeight="1">
      <c r="A421" s="293"/>
      <c r="B421" s="301"/>
      <c r="C421" s="56"/>
      <c r="D421" s="23">
        <v>4440</v>
      </c>
      <c r="E421" s="273" t="s">
        <v>24</v>
      </c>
      <c r="F421" s="274"/>
      <c r="G421" s="45">
        <v>35880</v>
      </c>
      <c r="H421" s="38">
        <v>43646</v>
      </c>
      <c r="I421" s="38">
        <v>43646</v>
      </c>
      <c r="J421" s="155">
        <f t="shared" si="7"/>
        <v>100</v>
      </c>
    </row>
    <row r="422" spans="1:10" ht="27.75" customHeight="1">
      <c r="A422" s="293"/>
      <c r="B422" s="129">
        <v>85406</v>
      </c>
      <c r="C422" s="9"/>
      <c r="D422" s="21"/>
      <c r="E422" s="207" t="s">
        <v>78</v>
      </c>
      <c r="F422" s="172"/>
      <c r="G422" s="51">
        <f>SUM(G423:G434)</f>
        <v>540000</v>
      </c>
      <c r="H422" s="51">
        <f>SUM(H423:H434)</f>
        <v>612904</v>
      </c>
      <c r="I422" s="51">
        <f>SUM(I423:I434)</f>
        <v>610018</v>
      </c>
      <c r="J422" s="160">
        <f t="shared" si="7"/>
        <v>99.52912691057654</v>
      </c>
    </row>
    <row r="423" spans="1:10" ht="29.25" customHeight="1">
      <c r="A423" s="293"/>
      <c r="B423" s="280"/>
      <c r="C423" s="19"/>
      <c r="D423" s="23">
        <v>3020</v>
      </c>
      <c r="E423" s="323" t="s">
        <v>97</v>
      </c>
      <c r="F423" s="324"/>
      <c r="G423" s="45">
        <v>150</v>
      </c>
      <c r="H423" s="70">
        <v>122</v>
      </c>
      <c r="I423" s="70">
        <v>122</v>
      </c>
      <c r="J423" s="155">
        <f t="shared" si="7"/>
        <v>100</v>
      </c>
    </row>
    <row r="424" spans="1:10" ht="14.25" customHeight="1">
      <c r="A424" s="293"/>
      <c r="B424" s="294"/>
      <c r="C424" s="12"/>
      <c r="D424" s="23">
        <v>4010</v>
      </c>
      <c r="E424" s="273" t="s">
        <v>6</v>
      </c>
      <c r="F424" s="274"/>
      <c r="G424" s="45">
        <v>358688</v>
      </c>
      <c r="H424" s="70">
        <v>412251</v>
      </c>
      <c r="I424" s="70">
        <v>412251</v>
      </c>
      <c r="J424" s="155">
        <f t="shared" si="7"/>
        <v>100</v>
      </c>
    </row>
    <row r="425" spans="1:10" ht="14.25" customHeight="1">
      <c r="A425" s="293"/>
      <c r="B425" s="294"/>
      <c r="C425" s="12"/>
      <c r="D425" s="23">
        <v>4040</v>
      </c>
      <c r="E425" s="273" t="s">
        <v>11</v>
      </c>
      <c r="F425" s="274"/>
      <c r="G425" s="45">
        <v>32212</v>
      </c>
      <c r="H425" s="38">
        <v>30649</v>
      </c>
      <c r="I425" s="38">
        <v>30649</v>
      </c>
      <c r="J425" s="155">
        <f t="shared" si="7"/>
        <v>100</v>
      </c>
    </row>
    <row r="426" spans="1:10" ht="14.25" customHeight="1">
      <c r="A426" s="293"/>
      <c r="B426" s="294"/>
      <c r="C426" s="12"/>
      <c r="D426" s="23">
        <v>4110</v>
      </c>
      <c r="E426" s="273" t="s">
        <v>7</v>
      </c>
      <c r="F426" s="274"/>
      <c r="G426" s="45">
        <v>68330</v>
      </c>
      <c r="H426" s="38">
        <v>79730</v>
      </c>
      <c r="I426" s="38">
        <v>79730</v>
      </c>
      <c r="J426" s="155">
        <f t="shared" si="7"/>
        <v>100</v>
      </c>
    </row>
    <row r="427" spans="1:10" ht="14.25" customHeight="1">
      <c r="A427" s="293"/>
      <c r="B427" s="294"/>
      <c r="C427" s="12"/>
      <c r="D427" s="23">
        <v>4120</v>
      </c>
      <c r="E427" s="273" t="s">
        <v>8</v>
      </c>
      <c r="F427" s="274"/>
      <c r="G427" s="45">
        <v>9470</v>
      </c>
      <c r="H427" s="38">
        <v>10870</v>
      </c>
      <c r="I427" s="38">
        <v>10870</v>
      </c>
      <c r="J427" s="155">
        <f t="shared" si="7"/>
        <v>100</v>
      </c>
    </row>
    <row r="428" spans="1:10" ht="14.25" customHeight="1">
      <c r="A428" s="293"/>
      <c r="B428" s="294"/>
      <c r="C428" s="12"/>
      <c r="D428" s="23">
        <v>4210</v>
      </c>
      <c r="E428" s="273" t="s">
        <v>9</v>
      </c>
      <c r="F428" s="274"/>
      <c r="G428" s="45">
        <v>3350</v>
      </c>
      <c r="H428" s="38">
        <v>3885</v>
      </c>
      <c r="I428" s="38">
        <v>3884</v>
      </c>
      <c r="J428" s="155">
        <f t="shared" si="7"/>
        <v>99.97425997425998</v>
      </c>
    </row>
    <row r="429" spans="1:10" ht="14.25" customHeight="1">
      <c r="A429" s="293"/>
      <c r="B429" s="294"/>
      <c r="C429" s="13"/>
      <c r="D429" s="23">
        <v>4240</v>
      </c>
      <c r="E429" s="273" t="s">
        <v>177</v>
      </c>
      <c r="F429" s="274"/>
      <c r="G429" s="45">
        <v>2350</v>
      </c>
      <c r="H429" s="38">
        <v>2366</v>
      </c>
      <c r="I429" s="38">
        <v>2366</v>
      </c>
      <c r="J429" s="155">
        <f t="shared" si="7"/>
        <v>100</v>
      </c>
    </row>
    <row r="430" spans="1:10" ht="14.25" customHeight="1">
      <c r="A430" s="293"/>
      <c r="B430" s="294"/>
      <c r="C430" s="12"/>
      <c r="D430" s="23">
        <v>4260</v>
      </c>
      <c r="E430" s="273" t="s">
        <v>62</v>
      </c>
      <c r="F430" s="274"/>
      <c r="G430" s="45">
        <v>15508</v>
      </c>
      <c r="H430" s="70">
        <v>19870</v>
      </c>
      <c r="I430" s="70">
        <v>19870</v>
      </c>
      <c r="J430" s="155">
        <f t="shared" si="7"/>
        <v>100</v>
      </c>
    </row>
    <row r="431" spans="1:10" ht="14.25" customHeight="1">
      <c r="A431" s="293"/>
      <c r="B431" s="294"/>
      <c r="C431" s="12"/>
      <c r="D431" s="23">
        <v>4300</v>
      </c>
      <c r="E431" s="273" t="s">
        <v>10</v>
      </c>
      <c r="F431" s="274"/>
      <c r="G431" s="45">
        <v>20322</v>
      </c>
      <c r="H431" s="38">
        <v>20423</v>
      </c>
      <c r="I431" s="38">
        <v>17538</v>
      </c>
      <c r="J431" s="155">
        <f t="shared" si="7"/>
        <v>85.87376976937766</v>
      </c>
    </row>
    <row r="432" spans="1:10" ht="14.25" customHeight="1">
      <c r="A432" s="293"/>
      <c r="B432" s="294"/>
      <c r="C432" s="12"/>
      <c r="D432" s="23">
        <v>4410</v>
      </c>
      <c r="E432" s="201" t="s">
        <v>13</v>
      </c>
      <c r="F432" s="201"/>
      <c r="G432" s="38">
        <v>1200</v>
      </c>
      <c r="H432" s="38">
        <v>1264</v>
      </c>
      <c r="I432" s="38">
        <v>1264</v>
      </c>
      <c r="J432" s="155">
        <f t="shared" si="7"/>
        <v>100</v>
      </c>
    </row>
    <row r="433" spans="1:10" ht="14.25" customHeight="1">
      <c r="A433" s="293"/>
      <c r="B433" s="294"/>
      <c r="C433" s="12"/>
      <c r="D433" s="23">
        <v>4440</v>
      </c>
      <c r="E433" s="68"/>
      <c r="F433" s="68" t="s">
        <v>24</v>
      </c>
      <c r="G433" s="68">
        <v>26920</v>
      </c>
      <c r="H433" s="38">
        <v>30024</v>
      </c>
      <c r="I433" s="38">
        <v>30024</v>
      </c>
      <c r="J433" s="155">
        <f t="shared" si="7"/>
        <v>100</v>
      </c>
    </row>
    <row r="434" spans="1:10" ht="14.25" customHeight="1">
      <c r="A434" s="293"/>
      <c r="B434" s="295"/>
      <c r="C434" s="12"/>
      <c r="D434" s="23">
        <v>4480</v>
      </c>
      <c r="E434" s="201" t="s">
        <v>14</v>
      </c>
      <c r="F434" s="201"/>
      <c r="G434" s="38">
        <v>1500</v>
      </c>
      <c r="H434" s="38">
        <v>1450</v>
      </c>
      <c r="I434" s="38">
        <v>1450</v>
      </c>
      <c r="J434" s="155">
        <f t="shared" si="7"/>
        <v>100</v>
      </c>
    </row>
    <row r="435" spans="1:10" ht="16.5" customHeight="1">
      <c r="A435" s="293"/>
      <c r="B435" s="129">
        <v>85410</v>
      </c>
      <c r="C435" s="37"/>
      <c r="D435" s="21"/>
      <c r="E435" s="207" t="s">
        <v>79</v>
      </c>
      <c r="F435" s="172"/>
      <c r="G435" s="51">
        <f>SUM(G436:G443)</f>
        <v>126500</v>
      </c>
      <c r="H435" s="51">
        <f>SUM(H436:H443)</f>
        <v>152128</v>
      </c>
      <c r="I435" s="51">
        <f>SUM(I436:I443)</f>
        <v>152052</v>
      </c>
      <c r="J435" s="160">
        <f t="shared" si="7"/>
        <v>99.95004206983593</v>
      </c>
    </row>
    <row r="436" spans="1:10" ht="14.25" customHeight="1">
      <c r="A436" s="293"/>
      <c r="B436" s="301"/>
      <c r="C436" s="87"/>
      <c r="D436" s="21">
        <v>4010</v>
      </c>
      <c r="E436" s="201" t="s">
        <v>178</v>
      </c>
      <c r="F436" s="201"/>
      <c r="G436" s="38">
        <v>91400</v>
      </c>
      <c r="H436" s="95">
        <v>109172</v>
      </c>
      <c r="I436" s="38">
        <v>109172</v>
      </c>
      <c r="J436" s="155">
        <f t="shared" si="7"/>
        <v>100</v>
      </c>
    </row>
    <row r="437" spans="1:10" ht="14.25" customHeight="1">
      <c r="A437" s="293"/>
      <c r="B437" s="301"/>
      <c r="C437" s="87"/>
      <c r="D437" s="21">
        <v>4040</v>
      </c>
      <c r="E437" s="201" t="s">
        <v>11</v>
      </c>
      <c r="F437" s="201"/>
      <c r="G437" s="38">
        <v>7300</v>
      </c>
      <c r="H437" s="38">
        <v>6528</v>
      </c>
      <c r="I437" s="38">
        <v>6528</v>
      </c>
      <c r="J437" s="155">
        <f t="shared" si="7"/>
        <v>100</v>
      </c>
    </row>
    <row r="438" spans="1:10" ht="14.25" customHeight="1">
      <c r="A438" s="293"/>
      <c r="B438" s="301"/>
      <c r="C438" s="12"/>
      <c r="D438" s="23">
        <v>4110</v>
      </c>
      <c r="E438" s="273" t="s">
        <v>7</v>
      </c>
      <c r="F438" s="274"/>
      <c r="G438" s="45">
        <v>14800</v>
      </c>
      <c r="H438" s="70">
        <v>21699</v>
      </c>
      <c r="I438" s="38">
        <v>21699</v>
      </c>
      <c r="J438" s="155">
        <f t="shared" si="7"/>
        <v>100</v>
      </c>
    </row>
    <row r="439" spans="1:10" ht="14.25" customHeight="1">
      <c r="A439" s="293"/>
      <c r="B439" s="301"/>
      <c r="C439" s="12"/>
      <c r="D439" s="23">
        <v>4120</v>
      </c>
      <c r="E439" s="273" t="s">
        <v>8</v>
      </c>
      <c r="F439" s="274"/>
      <c r="G439" s="45">
        <v>2200</v>
      </c>
      <c r="H439" s="38">
        <v>2835</v>
      </c>
      <c r="I439" s="38">
        <v>2835</v>
      </c>
      <c r="J439" s="155">
        <f t="shared" si="7"/>
        <v>100</v>
      </c>
    </row>
    <row r="440" spans="1:10" ht="14.25" customHeight="1">
      <c r="A440" s="293"/>
      <c r="B440" s="301"/>
      <c r="C440" s="12"/>
      <c r="D440" s="23">
        <v>4140</v>
      </c>
      <c r="E440" s="273" t="s">
        <v>58</v>
      </c>
      <c r="F440" s="274"/>
      <c r="G440" s="45">
        <v>550</v>
      </c>
      <c r="H440" s="38">
        <v>1054</v>
      </c>
      <c r="I440" s="38">
        <v>1054</v>
      </c>
      <c r="J440" s="155">
        <f t="shared" si="7"/>
        <v>100</v>
      </c>
    </row>
    <row r="441" spans="1:10" ht="14.25" customHeight="1">
      <c r="A441" s="293"/>
      <c r="B441" s="301"/>
      <c r="C441" s="12"/>
      <c r="D441" s="23">
        <v>4210</v>
      </c>
      <c r="E441" s="273" t="s">
        <v>9</v>
      </c>
      <c r="F441" s="274"/>
      <c r="G441" s="45">
        <v>3000</v>
      </c>
      <c r="H441" s="38">
        <v>2496</v>
      </c>
      <c r="I441" s="38">
        <v>2496</v>
      </c>
      <c r="J441" s="155">
        <f t="shared" si="7"/>
        <v>100</v>
      </c>
    </row>
    <row r="442" spans="1:10" ht="14.25" customHeight="1">
      <c r="A442" s="293"/>
      <c r="B442" s="301"/>
      <c r="C442" s="12"/>
      <c r="D442" s="23">
        <v>4300</v>
      </c>
      <c r="E442" s="273" t="s">
        <v>10</v>
      </c>
      <c r="F442" s="274"/>
      <c r="G442" s="45">
        <v>4000</v>
      </c>
      <c r="H442" s="38">
        <v>1000</v>
      </c>
      <c r="I442" s="38">
        <v>924</v>
      </c>
      <c r="J442" s="155">
        <f t="shared" si="7"/>
        <v>92.4</v>
      </c>
    </row>
    <row r="443" spans="1:10" ht="14.25" customHeight="1">
      <c r="A443" s="293"/>
      <c r="B443" s="265"/>
      <c r="C443" s="13"/>
      <c r="D443" s="18">
        <v>4440</v>
      </c>
      <c r="E443" s="273" t="s">
        <v>24</v>
      </c>
      <c r="F443" s="274"/>
      <c r="G443" s="38">
        <v>3250</v>
      </c>
      <c r="H443" s="53">
        <v>7344</v>
      </c>
      <c r="I443" s="38">
        <v>7344</v>
      </c>
      <c r="J443" s="155">
        <f t="shared" si="7"/>
        <v>100</v>
      </c>
    </row>
    <row r="444" spans="1:10" ht="27" customHeight="1">
      <c r="A444" s="293"/>
      <c r="B444" s="163">
        <v>85412</v>
      </c>
      <c r="C444" s="12"/>
      <c r="D444" s="21"/>
      <c r="E444" s="201" t="s">
        <v>122</v>
      </c>
      <c r="F444" s="201"/>
      <c r="G444" s="42">
        <f>SUM(G445:G446)</f>
        <v>3000</v>
      </c>
      <c r="H444" s="42">
        <f>SUM(H445:H446)</f>
        <v>3000</v>
      </c>
      <c r="I444" s="42">
        <f>SUM(I445:I446)</f>
        <v>0</v>
      </c>
      <c r="J444" s="160">
        <f t="shared" si="7"/>
        <v>0</v>
      </c>
    </row>
    <row r="445" spans="1:10" ht="39.75" customHeight="1">
      <c r="A445" s="248"/>
      <c r="B445" s="389"/>
      <c r="C445" s="12"/>
      <c r="D445" s="32">
        <v>2820</v>
      </c>
      <c r="E445" s="385" t="s">
        <v>134</v>
      </c>
      <c r="F445" s="385"/>
      <c r="G445" s="53">
        <v>2000</v>
      </c>
      <c r="H445" s="53">
        <v>2000</v>
      </c>
      <c r="I445" s="106"/>
      <c r="J445" s="386">
        <f t="shared" si="7"/>
        <v>0</v>
      </c>
    </row>
    <row r="446" spans="1:10" ht="15" customHeight="1">
      <c r="A446" s="241"/>
      <c r="B446" s="388"/>
      <c r="C446" s="12"/>
      <c r="D446" s="21">
        <v>4300</v>
      </c>
      <c r="E446" s="68"/>
      <c r="F446" s="68" t="s">
        <v>34</v>
      </c>
      <c r="G446" s="38">
        <v>1000</v>
      </c>
      <c r="H446" s="38">
        <v>1000</v>
      </c>
      <c r="I446" s="41"/>
      <c r="J446" s="160">
        <f aca="true" t="shared" si="8" ref="J446:J462">I446*100/H446</f>
        <v>0</v>
      </c>
    </row>
    <row r="447" spans="1:10" ht="15.75" customHeight="1">
      <c r="A447" s="101"/>
      <c r="B447" s="388">
        <v>85415</v>
      </c>
      <c r="C447" s="387"/>
      <c r="D447" s="21"/>
      <c r="E447" s="68"/>
      <c r="F447" s="133" t="s">
        <v>192</v>
      </c>
      <c r="G447" s="42">
        <f>SUM(G448:G461)</f>
        <v>0</v>
      </c>
      <c r="H447" s="42">
        <f>SUM(H448:H461)</f>
        <v>446041</v>
      </c>
      <c r="I447" s="42">
        <f>SUM(I448:I461)</f>
        <v>427842</v>
      </c>
      <c r="J447" s="160">
        <f t="shared" si="8"/>
        <v>95.91988180458748</v>
      </c>
    </row>
    <row r="448" spans="1:10" ht="15.75" customHeight="1">
      <c r="A448" s="101"/>
      <c r="B448" s="164"/>
      <c r="C448" s="12"/>
      <c r="D448" s="133">
        <v>3248</v>
      </c>
      <c r="E448" s="137"/>
      <c r="F448" s="68" t="s">
        <v>183</v>
      </c>
      <c r="G448" s="38"/>
      <c r="H448" s="38">
        <v>285806</v>
      </c>
      <c r="I448" s="38">
        <v>276028</v>
      </c>
      <c r="J448" s="155">
        <f t="shared" si="8"/>
        <v>96.57879820577594</v>
      </c>
    </row>
    <row r="449" spans="1:10" ht="15.75" customHeight="1">
      <c r="A449" s="101"/>
      <c r="B449" s="164"/>
      <c r="C449" s="12"/>
      <c r="D449" s="133">
        <v>3249</v>
      </c>
      <c r="E449" s="137"/>
      <c r="F449" s="68" t="s">
        <v>183</v>
      </c>
      <c r="G449" s="38"/>
      <c r="H449" s="38">
        <v>134188</v>
      </c>
      <c r="I449" s="38">
        <v>129598</v>
      </c>
      <c r="J449" s="155">
        <f t="shared" si="8"/>
        <v>96.5794258801085</v>
      </c>
    </row>
    <row r="450" spans="1:10" ht="15.75" customHeight="1">
      <c r="A450" s="101"/>
      <c r="B450" s="164"/>
      <c r="C450" s="12"/>
      <c r="D450" s="133">
        <v>4018</v>
      </c>
      <c r="E450" s="137"/>
      <c r="F450" s="68" t="s">
        <v>193</v>
      </c>
      <c r="G450" s="38"/>
      <c r="H450" s="38">
        <v>3566</v>
      </c>
      <c r="I450" s="38">
        <v>3444</v>
      </c>
      <c r="J450" s="155">
        <f t="shared" si="8"/>
        <v>96.57879977565901</v>
      </c>
    </row>
    <row r="451" spans="1:10" ht="15.75" customHeight="1">
      <c r="A451" s="101"/>
      <c r="B451" s="164"/>
      <c r="C451" s="12"/>
      <c r="D451" s="133">
        <v>4019</v>
      </c>
      <c r="E451" s="137"/>
      <c r="F451" s="68" t="s">
        <v>193</v>
      </c>
      <c r="G451" s="38"/>
      <c r="H451" s="38">
        <v>1674</v>
      </c>
      <c r="I451" s="38">
        <v>1618</v>
      </c>
      <c r="J451" s="155">
        <f t="shared" si="8"/>
        <v>96.6547192353644</v>
      </c>
    </row>
    <row r="452" spans="1:10" ht="15.75" customHeight="1">
      <c r="A452" s="101"/>
      <c r="B452" s="164"/>
      <c r="C452" s="12"/>
      <c r="D452" s="21">
        <v>4118</v>
      </c>
      <c r="E452" s="137"/>
      <c r="F452" s="68" t="s">
        <v>7</v>
      </c>
      <c r="G452" s="38"/>
      <c r="H452" s="38">
        <v>358</v>
      </c>
      <c r="I452" s="38">
        <v>358</v>
      </c>
      <c r="J452" s="155">
        <f t="shared" si="8"/>
        <v>100</v>
      </c>
    </row>
    <row r="453" spans="1:10" ht="15.75" customHeight="1">
      <c r="A453" s="101"/>
      <c r="B453" s="164"/>
      <c r="C453" s="12"/>
      <c r="D453" s="21">
        <v>4119</v>
      </c>
      <c r="E453" s="137"/>
      <c r="F453" s="68" t="s">
        <v>7</v>
      </c>
      <c r="G453" s="68"/>
      <c r="H453" s="38">
        <v>169</v>
      </c>
      <c r="I453" s="38">
        <v>169</v>
      </c>
      <c r="J453" s="155">
        <f t="shared" si="8"/>
        <v>100</v>
      </c>
    </row>
    <row r="454" spans="1:10" ht="15.75" customHeight="1">
      <c r="A454" s="101"/>
      <c r="B454" s="164"/>
      <c r="C454" s="12"/>
      <c r="D454" s="21">
        <v>4128</v>
      </c>
      <c r="E454" s="137"/>
      <c r="F454" s="125" t="s">
        <v>8</v>
      </c>
      <c r="G454" s="68"/>
      <c r="H454" s="38">
        <v>50</v>
      </c>
      <c r="I454" s="38">
        <v>50</v>
      </c>
      <c r="J454" s="155">
        <f t="shared" si="8"/>
        <v>100</v>
      </c>
    </row>
    <row r="455" spans="1:10" ht="15.75" customHeight="1">
      <c r="A455" s="101"/>
      <c r="B455" s="164"/>
      <c r="C455" s="12"/>
      <c r="D455" s="21">
        <v>4129</v>
      </c>
      <c r="E455" s="137"/>
      <c r="F455" s="125" t="s">
        <v>8</v>
      </c>
      <c r="G455" s="38"/>
      <c r="H455" s="38">
        <v>23</v>
      </c>
      <c r="I455" s="38">
        <v>22</v>
      </c>
      <c r="J455" s="155">
        <f t="shared" si="8"/>
        <v>95.65217391304348</v>
      </c>
    </row>
    <row r="456" spans="1:10" ht="15.75" customHeight="1">
      <c r="A456" s="101"/>
      <c r="B456" s="164"/>
      <c r="C456" s="12"/>
      <c r="D456" s="21">
        <v>4218</v>
      </c>
      <c r="E456" s="137"/>
      <c r="F456" s="125" t="s">
        <v>9</v>
      </c>
      <c r="G456" s="68"/>
      <c r="H456" s="38">
        <v>10983</v>
      </c>
      <c r="I456" s="38">
        <v>8576</v>
      </c>
      <c r="J456" s="155">
        <f t="shared" si="8"/>
        <v>78.08431211872895</v>
      </c>
    </row>
    <row r="457" spans="1:10" ht="15.75" customHeight="1">
      <c r="A457" s="101"/>
      <c r="B457" s="164"/>
      <c r="C457" s="12"/>
      <c r="D457" s="21">
        <v>4219</v>
      </c>
      <c r="E457" s="137"/>
      <c r="F457" s="125" t="s">
        <v>9</v>
      </c>
      <c r="G457" s="68"/>
      <c r="H457" s="38">
        <v>5157</v>
      </c>
      <c r="I457" s="38">
        <v>4026</v>
      </c>
      <c r="J457" s="155">
        <f t="shared" si="8"/>
        <v>78.06864456079116</v>
      </c>
    </row>
    <row r="458" spans="1:10" ht="16.5" customHeight="1">
      <c r="A458" s="101"/>
      <c r="B458" s="164"/>
      <c r="C458" s="12"/>
      <c r="D458" s="21">
        <v>4308</v>
      </c>
      <c r="E458" s="137"/>
      <c r="F458" s="68" t="s">
        <v>34</v>
      </c>
      <c r="G458" s="38"/>
      <c r="H458" s="38">
        <v>2666</v>
      </c>
      <c r="I458" s="38">
        <v>2614</v>
      </c>
      <c r="J458" s="155">
        <f t="shared" si="8"/>
        <v>98.04951237809452</v>
      </c>
    </row>
    <row r="459" spans="1:10" ht="16.5" customHeight="1">
      <c r="A459" s="101"/>
      <c r="B459" s="164"/>
      <c r="C459" s="12"/>
      <c r="D459" s="21">
        <v>4309</v>
      </c>
      <c r="E459" s="137"/>
      <c r="F459" s="68" t="s">
        <v>34</v>
      </c>
      <c r="G459" s="38"/>
      <c r="H459" s="38">
        <v>1251</v>
      </c>
      <c r="I459" s="38">
        <v>1229</v>
      </c>
      <c r="J459" s="155">
        <f t="shared" si="8"/>
        <v>98.2414068745004</v>
      </c>
    </row>
    <row r="460" spans="1:10" ht="16.5" customHeight="1">
      <c r="A460" s="101"/>
      <c r="B460" s="164"/>
      <c r="C460" s="12"/>
      <c r="D460" s="21">
        <v>4418</v>
      </c>
      <c r="E460" s="137"/>
      <c r="F460" s="68" t="s">
        <v>124</v>
      </c>
      <c r="G460" s="38"/>
      <c r="H460" s="38">
        <v>102</v>
      </c>
      <c r="I460" s="38">
        <v>75</v>
      </c>
      <c r="J460" s="155">
        <f t="shared" si="8"/>
        <v>73.52941176470588</v>
      </c>
    </row>
    <row r="461" spans="1:10" ht="14.25" customHeight="1">
      <c r="A461" s="102"/>
      <c r="B461" s="164"/>
      <c r="C461" s="12"/>
      <c r="D461" s="21">
        <v>4419</v>
      </c>
      <c r="E461" s="137"/>
      <c r="F461" s="68" t="s">
        <v>124</v>
      </c>
      <c r="G461" s="38"/>
      <c r="H461" s="38">
        <v>48</v>
      </c>
      <c r="I461" s="38">
        <v>35</v>
      </c>
      <c r="J461" s="155">
        <f t="shared" si="8"/>
        <v>72.91666666666667</v>
      </c>
    </row>
    <row r="462" spans="1:10" ht="28.5" customHeight="1">
      <c r="A462" s="23">
        <v>921</v>
      </c>
      <c r="B462" s="167"/>
      <c r="C462" s="128"/>
      <c r="D462" s="21"/>
      <c r="E462" s="272" t="s">
        <v>98</v>
      </c>
      <c r="F462" s="272"/>
      <c r="G462" s="141">
        <f>SUM(G463+G465+G467)</f>
        <v>60000</v>
      </c>
      <c r="H462" s="141">
        <f>SUM(H463+H465+H467)</f>
        <v>60000</v>
      </c>
      <c r="I462" s="141">
        <f>SUM(I463+I465+I467)</f>
        <v>39589</v>
      </c>
      <c r="J462" s="160">
        <f t="shared" si="8"/>
        <v>65.98166666666667</v>
      </c>
    </row>
    <row r="463" spans="1:10" ht="15.75" customHeight="1">
      <c r="A463" s="255"/>
      <c r="B463" s="166">
        <v>92116</v>
      </c>
      <c r="C463" s="6"/>
      <c r="D463" s="23"/>
      <c r="E463" s="205" t="s">
        <v>99</v>
      </c>
      <c r="F463" s="206"/>
      <c r="G463" s="44">
        <f>SUM(G464)</f>
        <v>15000</v>
      </c>
      <c r="H463" s="44">
        <f>SUM(H464)</f>
        <v>15000</v>
      </c>
      <c r="I463" s="44">
        <f>SUM(I464)</f>
        <v>15000</v>
      </c>
      <c r="J463" s="160">
        <f t="shared" si="7"/>
        <v>100</v>
      </c>
    </row>
    <row r="464" spans="1:10" ht="39" customHeight="1">
      <c r="A464" s="293"/>
      <c r="B464" s="126"/>
      <c r="C464" s="6"/>
      <c r="D464" s="32">
        <v>2310</v>
      </c>
      <c r="E464" s="251" t="s">
        <v>100</v>
      </c>
      <c r="F464" s="252"/>
      <c r="G464" s="122">
        <v>15000</v>
      </c>
      <c r="H464" s="390">
        <v>15000</v>
      </c>
      <c r="I464" s="391">
        <v>15000</v>
      </c>
      <c r="J464" s="160">
        <f t="shared" si="7"/>
        <v>100</v>
      </c>
    </row>
    <row r="465" spans="1:10" ht="27.75" customHeight="1">
      <c r="A465" s="293"/>
      <c r="B465" s="144" t="s">
        <v>125</v>
      </c>
      <c r="C465" s="128"/>
      <c r="D465" s="21"/>
      <c r="E465" s="272" t="s">
        <v>126</v>
      </c>
      <c r="F465" s="272"/>
      <c r="G465" s="42">
        <f>SUM(G466:G466)</f>
        <v>5000</v>
      </c>
      <c r="H465" s="42">
        <f>SUM(H466:H466)</f>
        <v>5000</v>
      </c>
      <c r="I465" s="42">
        <f>SUM(I466:I466)</f>
        <v>0</v>
      </c>
      <c r="J465" s="160">
        <f t="shared" si="7"/>
        <v>0</v>
      </c>
    </row>
    <row r="466" spans="1:10" ht="40.5" customHeight="1">
      <c r="A466" s="293"/>
      <c r="B466" s="143"/>
      <c r="C466" s="6"/>
      <c r="D466" s="23">
        <v>2810</v>
      </c>
      <c r="E466" s="253" t="s">
        <v>131</v>
      </c>
      <c r="F466" s="254"/>
      <c r="G466" s="45">
        <v>5000</v>
      </c>
      <c r="H466" s="70">
        <v>5000</v>
      </c>
      <c r="I466" s="38">
        <v>0</v>
      </c>
      <c r="J466" s="160">
        <f t="shared" si="7"/>
        <v>0</v>
      </c>
    </row>
    <row r="467" spans="1:10" ht="25.5" customHeight="1">
      <c r="A467" s="293"/>
      <c r="B467" s="367">
        <v>92195</v>
      </c>
      <c r="C467" s="296"/>
      <c r="D467" s="21"/>
      <c r="E467" s="207" t="s">
        <v>43</v>
      </c>
      <c r="F467" s="172"/>
      <c r="G467" s="51">
        <f>SUM(G468:G473)</f>
        <v>40000</v>
      </c>
      <c r="H467" s="51">
        <f>SUM(H468:H473)</f>
        <v>40000</v>
      </c>
      <c r="I467" s="51">
        <f>SUM(I468:I473)</f>
        <v>24589</v>
      </c>
      <c r="J467" s="160">
        <f t="shared" si="7"/>
        <v>61.4725</v>
      </c>
    </row>
    <row r="468" spans="1:10" ht="39" customHeight="1">
      <c r="A468" s="248"/>
      <c r="B468" s="259"/>
      <c r="C468" s="61"/>
      <c r="D468" s="32">
        <v>2310</v>
      </c>
      <c r="E468" s="251" t="s">
        <v>130</v>
      </c>
      <c r="F468" s="252"/>
      <c r="G468" s="122">
        <v>11000</v>
      </c>
      <c r="H468" s="53">
        <v>13000</v>
      </c>
      <c r="I468" s="38">
        <v>13000</v>
      </c>
      <c r="J468" s="155">
        <f t="shared" si="7"/>
        <v>100</v>
      </c>
    </row>
    <row r="469" spans="1:10" ht="34.5" customHeight="1">
      <c r="A469" s="248"/>
      <c r="B469" s="293"/>
      <c r="C469" s="9"/>
      <c r="D469" s="21">
        <v>2810</v>
      </c>
      <c r="E469" s="173" t="s">
        <v>131</v>
      </c>
      <c r="F469" s="173"/>
      <c r="G469" s="38">
        <v>10000</v>
      </c>
      <c r="H469" s="38">
        <v>8400</v>
      </c>
      <c r="I469" s="38">
        <v>3000</v>
      </c>
      <c r="J469" s="155">
        <f t="shared" si="7"/>
        <v>35.714285714285715</v>
      </c>
    </row>
    <row r="470" spans="1:10" ht="25.5" customHeight="1">
      <c r="A470" s="248"/>
      <c r="B470" s="293"/>
      <c r="C470" s="9"/>
      <c r="D470" s="23">
        <v>2820</v>
      </c>
      <c r="E470" s="253" t="s">
        <v>127</v>
      </c>
      <c r="F470" s="254"/>
      <c r="G470" s="45">
        <v>5000</v>
      </c>
      <c r="H470" s="38">
        <v>6000</v>
      </c>
      <c r="I470" s="38">
        <v>6000</v>
      </c>
      <c r="J470" s="155">
        <f t="shared" si="7"/>
        <v>100</v>
      </c>
    </row>
    <row r="471" spans="1:10" ht="54" customHeight="1">
      <c r="A471" s="237"/>
      <c r="B471" s="255"/>
      <c r="C471" s="85"/>
      <c r="D471" s="23">
        <v>2830</v>
      </c>
      <c r="E471" s="273" t="s">
        <v>157</v>
      </c>
      <c r="F471" s="274"/>
      <c r="G471" s="49">
        <v>2000</v>
      </c>
      <c r="H471" s="398">
        <v>2000</v>
      </c>
      <c r="I471" s="38">
        <v>2000</v>
      </c>
      <c r="J471" s="155">
        <f t="shared" si="7"/>
        <v>100</v>
      </c>
    </row>
    <row r="472" spans="1:10" ht="16.5" customHeight="1">
      <c r="A472" s="248"/>
      <c r="B472" s="293"/>
      <c r="C472" s="9"/>
      <c r="D472" s="21">
        <v>4210</v>
      </c>
      <c r="E472" s="273" t="s">
        <v>90</v>
      </c>
      <c r="F472" s="274"/>
      <c r="G472" s="38">
        <v>7000</v>
      </c>
      <c r="H472" s="154">
        <v>5600</v>
      </c>
      <c r="I472" s="38">
        <v>523</v>
      </c>
      <c r="J472" s="155">
        <f t="shared" si="7"/>
        <v>9.339285714285714</v>
      </c>
    </row>
    <row r="473" spans="1:10" ht="16.5" customHeight="1" thickBot="1">
      <c r="A473" s="248"/>
      <c r="B473" s="293"/>
      <c r="C473" s="9"/>
      <c r="D473" s="18">
        <v>4300</v>
      </c>
      <c r="E473" s="251" t="s">
        <v>34</v>
      </c>
      <c r="F473" s="252"/>
      <c r="G473" s="165">
        <v>5000</v>
      </c>
      <c r="H473" s="221">
        <v>5000</v>
      </c>
      <c r="I473" s="53">
        <v>66</v>
      </c>
      <c r="J473" s="199">
        <f t="shared" si="7"/>
        <v>1.32</v>
      </c>
    </row>
    <row r="474" spans="1:10" ht="28.5" customHeight="1" thickBot="1">
      <c r="A474" s="402">
        <v>926</v>
      </c>
      <c r="B474" s="395"/>
      <c r="C474" s="396"/>
      <c r="D474" s="188"/>
      <c r="E474" s="393" t="s">
        <v>80</v>
      </c>
      <c r="F474" s="394"/>
      <c r="G474" s="191">
        <f>SUM(G475)</f>
        <v>19000</v>
      </c>
      <c r="H474" s="191">
        <f>SUM(H475)</f>
        <v>19000</v>
      </c>
      <c r="I474" s="191">
        <f>SUM(I475)</f>
        <v>16119</v>
      </c>
      <c r="J474" s="397">
        <f t="shared" si="7"/>
        <v>84.83684210526316</v>
      </c>
    </row>
    <row r="475" spans="1:10" ht="18" customHeight="1">
      <c r="A475" s="148"/>
      <c r="B475" s="119">
        <v>92695</v>
      </c>
      <c r="C475" s="9"/>
      <c r="D475" s="260"/>
      <c r="E475" s="205" t="s">
        <v>43</v>
      </c>
      <c r="F475" s="206"/>
      <c r="G475" s="392">
        <f>SUM(G477:G480)</f>
        <v>19000</v>
      </c>
      <c r="H475" s="40">
        <f>SUM(H477:H480)</f>
        <v>19000</v>
      </c>
      <c r="I475" s="40">
        <f>SUM(I477:I480)</f>
        <v>16119</v>
      </c>
      <c r="J475" s="227">
        <f aca="true" t="shared" si="9" ref="J475:J481">I475*100/H475</f>
        <v>84.83684210526316</v>
      </c>
    </row>
    <row r="476" spans="1:10" ht="13.5" customHeight="1" hidden="1" thickBot="1">
      <c r="A476" s="101"/>
      <c r="B476" s="399"/>
      <c r="C476" s="85"/>
      <c r="D476" s="297"/>
      <c r="E476" s="207" t="s">
        <v>81</v>
      </c>
      <c r="F476" s="172"/>
      <c r="G476" s="176"/>
      <c r="H476" s="38"/>
      <c r="I476" s="38"/>
      <c r="J476" s="155" t="e">
        <f t="shared" si="9"/>
        <v>#DIV/0!</v>
      </c>
    </row>
    <row r="477" spans="1:10" ht="25.5" customHeight="1">
      <c r="A477" s="293"/>
      <c r="B477" s="400"/>
      <c r="C477" s="9"/>
      <c r="D477" s="21">
        <v>2820</v>
      </c>
      <c r="E477" s="168" t="s">
        <v>127</v>
      </c>
      <c r="F477" s="169"/>
      <c r="G477" s="38">
        <v>5000</v>
      </c>
      <c r="H477" s="38">
        <v>6800</v>
      </c>
      <c r="I477" s="38">
        <v>6800</v>
      </c>
      <c r="J477" s="155">
        <f t="shared" si="9"/>
        <v>100</v>
      </c>
    </row>
    <row r="478" spans="1:10" ht="40.5" customHeight="1">
      <c r="A478" s="293"/>
      <c r="B478" s="400"/>
      <c r="C478" s="9"/>
      <c r="D478" s="21">
        <v>2310</v>
      </c>
      <c r="E478" s="273" t="s">
        <v>100</v>
      </c>
      <c r="F478" s="274"/>
      <c r="G478" s="38">
        <v>0</v>
      </c>
      <c r="H478" s="38">
        <v>4300</v>
      </c>
      <c r="I478" s="38">
        <v>4300</v>
      </c>
      <c r="J478" s="155">
        <f t="shared" si="9"/>
        <v>100</v>
      </c>
    </row>
    <row r="479" spans="1:10" ht="15.75" customHeight="1">
      <c r="A479" s="293"/>
      <c r="B479" s="400"/>
      <c r="C479" s="12"/>
      <c r="D479" s="21">
        <v>4210</v>
      </c>
      <c r="E479" s="273" t="s">
        <v>90</v>
      </c>
      <c r="F479" s="274"/>
      <c r="G479" s="49">
        <v>8000</v>
      </c>
      <c r="H479" s="38">
        <v>4200</v>
      </c>
      <c r="I479" s="38">
        <v>4189</v>
      </c>
      <c r="J479" s="155">
        <f t="shared" si="9"/>
        <v>99.73809523809524</v>
      </c>
    </row>
    <row r="480" spans="1:10" ht="15.75" customHeight="1" thickBot="1">
      <c r="A480" s="271"/>
      <c r="B480" s="401"/>
      <c r="C480" s="12"/>
      <c r="D480" s="21">
        <v>4300</v>
      </c>
      <c r="E480" s="273" t="s">
        <v>34</v>
      </c>
      <c r="F480" s="274"/>
      <c r="G480" s="45">
        <v>6000</v>
      </c>
      <c r="H480" s="38">
        <v>3700</v>
      </c>
      <c r="I480" s="38">
        <v>830</v>
      </c>
      <c r="J480" s="199">
        <f t="shared" si="9"/>
        <v>22.43243243243243</v>
      </c>
    </row>
    <row r="481" spans="1:10" ht="22.5" customHeight="1" thickBot="1">
      <c r="A481" s="403"/>
      <c r="B481" s="28"/>
      <c r="C481" s="24"/>
      <c r="D481" s="25"/>
      <c r="E481" s="177" t="s">
        <v>101</v>
      </c>
      <c r="F481" s="178"/>
      <c r="G481" s="80">
        <f>SUM(G474+G462+G409+G380+G321+G308+G168+G165+G158+G132+G128+G73+G55+G50+G45+G23+G18+G10)</f>
        <v>26854105</v>
      </c>
      <c r="H481" s="80">
        <f>SUM(H474+H462+H409+H380+H321+H308+H168+H165+H158+H132+H128+H73+H55+H50+H45+H23+H18+H10)</f>
        <v>28931746</v>
      </c>
      <c r="I481" s="80">
        <f>SUM(I474+I462+I409+I380+I321+I308+I168+I165+I158+I132+I128+I73+I55+I50+I45+I23+I18+I10)</f>
        <v>28704994</v>
      </c>
      <c r="J481" s="226">
        <f t="shared" si="9"/>
        <v>99.21625193308417</v>
      </c>
    </row>
    <row r="482" spans="1:9" ht="15.75">
      <c r="A482" s="16"/>
      <c r="B482" s="29"/>
      <c r="C482" s="16"/>
      <c r="D482" s="14"/>
      <c r="E482" s="302"/>
      <c r="F482" s="302"/>
      <c r="G482" s="15"/>
      <c r="H482" s="303"/>
      <c r="I482" s="303"/>
    </row>
    <row r="483" spans="1:9" ht="15.75">
      <c r="A483" s="16"/>
      <c r="B483" s="29"/>
      <c r="C483" s="16"/>
      <c r="D483" s="14"/>
      <c r="E483" s="304"/>
      <c r="F483" s="304"/>
      <c r="G483" s="15"/>
      <c r="H483" s="303"/>
      <c r="I483" s="303"/>
    </row>
    <row r="484" spans="1:9" ht="15.75">
      <c r="A484" s="16"/>
      <c r="B484" s="29"/>
      <c r="C484" s="16"/>
      <c r="D484" s="14"/>
      <c r="E484" s="304"/>
      <c r="F484" s="304"/>
      <c r="G484" s="15"/>
      <c r="H484" s="303"/>
      <c r="I484" s="303"/>
    </row>
    <row r="485" spans="1:9" ht="15.75">
      <c r="A485" s="305"/>
      <c r="B485" s="305"/>
      <c r="C485" s="305"/>
      <c r="D485" s="305"/>
      <c r="E485" s="305"/>
      <c r="F485" s="305"/>
      <c r="G485" s="305"/>
      <c r="H485" s="305"/>
      <c r="I485" s="17"/>
    </row>
    <row r="486" spans="1:9" ht="15.75">
      <c r="A486" s="306"/>
      <c r="B486" s="306"/>
      <c r="C486" s="307"/>
      <c r="D486" s="307"/>
      <c r="E486" s="307"/>
      <c r="F486" s="308"/>
      <c r="G486" s="308"/>
      <c r="H486" s="308"/>
      <c r="I486" s="308"/>
    </row>
    <row r="487" spans="1:9" ht="12.75">
      <c r="A487" s="2"/>
      <c r="B487" s="30"/>
      <c r="C487" s="2"/>
      <c r="D487" s="2"/>
      <c r="E487" s="2"/>
      <c r="F487" s="2"/>
      <c r="G487" s="2"/>
      <c r="H487" s="2"/>
      <c r="I487" s="2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</sheetData>
  <mergeCells count="514">
    <mergeCell ref="H361:H362"/>
    <mergeCell ref="I361:I362"/>
    <mergeCell ref="E251:F251"/>
    <mergeCell ref="E253:F253"/>
    <mergeCell ref="E254:F254"/>
    <mergeCell ref="E258:F258"/>
    <mergeCell ref="E247:F247"/>
    <mergeCell ref="E248:F248"/>
    <mergeCell ref="E249:F249"/>
    <mergeCell ref="E250:F250"/>
    <mergeCell ref="E92:F92"/>
    <mergeCell ref="E118:F118"/>
    <mergeCell ref="E61:F61"/>
    <mergeCell ref="E83:F83"/>
    <mergeCell ref="E73:F73"/>
    <mergeCell ref="E80:F80"/>
    <mergeCell ref="E76:F76"/>
    <mergeCell ref="E108:F108"/>
    <mergeCell ref="E101:F101"/>
    <mergeCell ref="E53:F53"/>
    <mergeCell ref="E67:F67"/>
    <mergeCell ref="E66:F66"/>
    <mergeCell ref="E65:F65"/>
    <mergeCell ref="E64:F64"/>
    <mergeCell ref="E54:F54"/>
    <mergeCell ref="E60:F60"/>
    <mergeCell ref="E63:F63"/>
    <mergeCell ref="E56:F56"/>
    <mergeCell ref="E57:F57"/>
    <mergeCell ref="E188:F188"/>
    <mergeCell ref="E185:F185"/>
    <mergeCell ref="E168:F168"/>
    <mergeCell ref="E181:F181"/>
    <mergeCell ref="E180:F180"/>
    <mergeCell ref="E176:F176"/>
    <mergeCell ref="E178:F178"/>
    <mergeCell ref="E175:F175"/>
    <mergeCell ref="E173:F173"/>
    <mergeCell ref="E170:F170"/>
    <mergeCell ref="E233:F233"/>
    <mergeCell ref="E232:F232"/>
    <mergeCell ref="E231:F231"/>
    <mergeCell ref="E230:F230"/>
    <mergeCell ref="E330:F330"/>
    <mergeCell ref="E328:F328"/>
    <mergeCell ref="E326:F326"/>
    <mergeCell ref="E325:F325"/>
    <mergeCell ref="E336:F336"/>
    <mergeCell ref="E334:F334"/>
    <mergeCell ref="E333:F333"/>
    <mergeCell ref="E332:F332"/>
    <mergeCell ref="E339:F339"/>
    <mergeCell ref="E351:F351"/>
    <mergeCell ref="E354:F354"/>
    <mergeCell ref="E345:F345"/>
    <mergeCell ref="E346:F346"/>
    <mergeCell ref="E348:F348"/>
    <mergeCell ref="E349:F349"/>
    <mergeCell ref="E347:F347"/>
    <mergeCell ref="E356:F356"/>
    <mergeCell ref="E357:F357"/>
    <mergeCell ref="E355:F355"/>
    <mergeCell ref="E352:F352"/>
    <mergeCell ref="E372:F372"/>
    <mergeCell ref="E362:F362"/>
    <mergeCell ref="E361:F361"/>
    <mergeCell ref="E358:F358"/>
    <mergeCell ref="E389:F389"/>
    <mergeCell ref="E387:F387"/>
    <mergeCell ref="E420:F420"/>
    <mergeCell ref="E426:F426"/>
    <mergeCell ref="E414:F414"/>
    <mergeCell ref="E391:F391"/>
    <mergeCell ref="E399:F399"/>
    <mergeCell ref="A281:A291"/>
    <mergeCell ref="A74:A76"/>
    <mergeCell ref="B52:B54"/>
    <mergeCell ref="A166:A167"/>
    <mergeCell ref="B139:B157"/>
    <mergeCell ref="B137:B138"/>
    <mergeCell ref="B60:C60"/>
    <mergeCell ref="B90:B111"/>
    <mergeCell ref="A77:A111"/>
    <mergeCell ref="A169:A176"/>
    <mergeCell ref="B468:B470"/>
    <mergeCell ref="B471:B473"/>
    <mergeCell ref="B467:C467"/>
    <mergeCell ref="B361:C362"/>
    <mergeCell ref="B395:C395"/>
    <mergeCell ref="B411:B421"/>
    <mergeCell ref="B410:C410"/>
    <mergeCell ref="A292:A307"/>
    <mergeCell ref="A363:A377"/>
    <mergeCell ref="A324:A361"/>
    <mergeCell ref="A315:A320"/>
    <mergeCell ref="A177:A211"/>
    <mergeCell ref="A212:A280"/>
    <mergeCell ref="B170:B176"/>
    <mergeCell ref="B273:C280"/>
    <mergeCell ref="B228:B271"/>
    <mergeCell ref="B185:C193"/>
    <mergeCell ref="B227:C227"/>
    <mergeCell ref="B194:C194"/>
    <mergeCell ref="B195:B210"/>
    <mergeCell ref="B212:B226"/>
    <mergeCell ref="B133:B135"/>
    <mergeCell ref="A113:A127"/>
    <mergeCell ref="B113:B119"/>
    <mergeCell ref="B165:C165"/>
    <mergeCell ref="B160:B162"/>
    <mergeCell ref="A159:A164"/>
    <mergeCell ref="B132:C132"/>
    <mergeCell ref="A129:A131"/>
    <mergeCell ref="A133:A138"/>
    <mergeCell ref="A139:A157"/>
    <mergeCell ref="B184:C184"/>
    <mergeCell ref="B308:C308"/>
    <mergeCell ref="B282:B290"/>
    <mergeCell ref="B304:B307"/>
    <mergeCell ref="B292:B301"/>
    <mergeCell ref="B168:C168"/>
    <mergeCell ref="E132:F132"/>
    <mergeCell ref="E137:F137"/>
    <mergeCell ref="E135:F135"/>
    <mergeCell ref="E155:F155"/>
    <mergeCell ref="E152:F152"/>
    <mergeCell ref="E153:F153"/>
    <mergeCell ref="E161:F161"/>
    <mergeCell ref="E163:F163"/>
    <mergeCell ref="E143:F143"/>
    <mergeCell ref="A39:A44"/>
    <mergeCell ref="B26:B38"/>
    <mergeCell ref="A24:A38"/>
    <mergeCell ref="A19:A22"/>
    <mergeCell ref="B39:B44"/>
    <mergeCell ref="E39:F39"/>
    <mergeCell ref="E36:F36"/>
    <mergeCell ref="E41:F41"/>
    <mergeCell ref="E360:F360"/>
    <mergeCell ref="E119:F119"/>
    <mergeCell ref="E157:F157"/>
    <mergeCell ref="E179:F179"/>
    <mergeCell ref="E177:F177"/>
    <mergeCell ref="E160:F160"/>
    <mergeCell ref="E165:F165"/>
    <mergeCell ref="B75:B76"/>
    <mergeCell ref="E142:F142"/>
    <mergeCell ref="E403:F403"/>
    <mergeCell ref="E398:F398"/>
    <mergeCell ref="E307:F307"/>
    <mergeCell ref="E402:F402"/>
    <mergeCell ref="E315:F315"/>
    <mergeCell ref="E147:F147"/>
    <mergeCell ref="E145:F145"/>
    <mergeCell ref="E129:F129"/>
    <mergeCell ref="E406:F406"/>
    <mergeCell ref="E417:F417"/>
    <mergeCell ref="E203:F203"/>
    <mergeCell ref="E413:F413"/>
    <mergeCell ref="E411:F411"/>
    <mergeCell ref="E412:F412"/>
    <mergeCell ref="E409:F409"/>
    <mergeCell ref="E408:F408"/>
    <mergeCell ref="E407:F407"/>
    <mergeCell ref="E410:F410"/>
    <mergeCell ref="E467:F467"/>
    <mergeCell ref="E462:F462"/>
    <mergeCell ref="E465:F465"/>
    <mergeCell ref="E466:F466"/>
    <mergeCell ref="E464:F464"/>
    <mergeCell ref="E418:F418"/>
    <mergeCell ref="E419:F419"/>
    <mergeCell ref="E416:F416"/>
    <mergeCell ref="E423:F423"/>
    <mergeCell ref="E77:F77"/>
    <mergeCell ref="E78:F78"/>
    <mergeCell ref="E128:F128"/>
    <mergeCell ref="E124:F124"/>
    <mergeCell ref="E113:F113"/>
    <mergeCell ref="E105:F105"/>
    <mergeCell ref="E90:F90"/>
    <mergeCell ref="E94:F94"/>
    <mergeCell ref="E91:F91"/>
    <mergeCell ref="E104:F104"/>
    <mergeCell ref="E11:F11"/>
    <mergeCell ref="E12:F12"/>
    <mergeCell ref="E47:F47"/>
    <mergeCell ref="E131:F131"/>
    <mergeCell ref="E20:F20"/>
    <mergeCell ref="E26:F26"/>
    <mergeCell ref="E87:F87"/>
    <mergeCell ref="E29:F29"/>
    <mergeCell ref="E27:F27"/>
    <mergeCell ref="E51:F51"/>
    <mergeCell ref="E10:F10"/>
    <mergeCell ref="B8:C8"/>
    <mergeCell ref="E8:F8"/>
    <mergeCell ref="B9:C9"/>
    <mergeCell ref="E9:F9"/>
    <mergeCell ref="E21:F21"/>
    <mergeCell ref="E23:F23"/>
    <mergeCell ref="E24:F24"/>
    <mergeCell ref="E44:F44"/>
    <mergeCell ref="E38:F38"/>
    <mergeCell ref="E34:F34"/>
    <mergeCell ref="E28:F28"/>
    <mergeCell ref="E30:F30"/>
    <mergeCell ref="E32:F32"/>
    <mergeCell ref="E33:F33"/>
    <mergeCell ref="E45:F45"/>
    <mergeCell ref="E40:F40"/>
    <mergeCell ref="E50:F50"/>
    <mergeCell ref="E42:F42"/>
    <mergeCell ref="E46:F46"/>
    <mergeCell ref="E52:F52"/>
    <mergeCell ref="E55:F55"/>
    <mergeCell ref="E127:F127"/>
    <mergeCell ref="E126:F126"/>
    <mergeCell ref="E58:F58"/>
    <mergeCell ref="E59:F59"/>
    <mergeCell ref="E75:F75"/>
    <mergeCell ref="E85:F85"/>
    <mergeCell ref="E88:F88"/>
    <mergeCell ref="E86:F86"/>
    <mergeCell ref="E98:F98"/>
    <mergeCell ref="E95:F95"/>
    <mergeCell ref="E100:F100"/>
    <mergeCell ref="E130:F130"/>
    <mergeCell ref="E117:F117"/>
    <mergeCell ref="E115:F115"/>
    <mergeCell ref="E114:F114"/>
    <mergeCell ref="E112:F112"/>
    <mergeCell ref="E171:F171"/>
    <mergeCell ref="E167:F167"/>
    <mergeCell ref="E159:F159"/>
    <mergeCell ref="E164:F164"/>
    <mergeCell ref="E169:F169"/>
    <mergeCell ref="E166:F166"/>
    <mergeCell ref="E140:F140"/>
    <mergeCell ref="E141:F141"/>
    <mergeCell ref="E162:F162"/>
    <mergeCell ref="E149:F149"/>
    <mergeCell ref="E158:F158"/>
    <mergeCell ref="E172:F172"/>
    <mergeCell ref="E174:F174"/>
    <mergeCell ref="E186:F186"/>
    <mergeCell ref="E187:F187"/>
    <mergeCell ref="E182:F182"/>
    <mergeCell ref="E190:F190"/>
    <mergeCell ref="E207:F207"/>
    <mergeCell ref="E205:F205"/>
    <mergeCell ref="E204:F204"/>
    <mergeCell ref="E194:F194"/>
    <mergeCell ref="E202:F202"/>
    <mergeCell ref="E192:F192"/>
    <mergeCell ref="E195:F195"/>
    <mergeCell ref="E193:F193"/>
    <mergeCell ref="E201:F201"/>
    <mergeCell ref="E295:F295"/>
    <mergeCell ref="E273:F273"/>
    <mergeCell ref="E286:F286"/>
    <mergeCell ref="E294:F294"/>
    <mergeCell ref="E293:F293"/>
    <mergeCell ref="E284:F284"/>
    <mergeCell ref="E287:F287"/>
    <mergeCell ref="E292:F292"/>
    <mergeCell ref="E211:F211"/>
    <mergeCell ref="E228:F228"/>
    <mergeCell ref="E226:F226"/>
    <mergeCell ref="E224:F224"/>
    <mergeCell ref="E217:F217"/>
    <mergeCell ref="E216:F216"/>
    <mergeCell ref="E223:F223"/>
    <mergeCell ref="E214:F214"/>
    <mergeCell ref="E215:F215"/>
    <mergeCell ref="E316:F316"/>
    <mergeCell ref="E322:F322"/>
    <mergeCell ref="E404:F404"/>
    <mergeCell ref="E401:F401"/>
    <mergeCell ref="E390:F390"/>
    <mergeCell ref="E395:F395"/>
    <mergeCell ref="E396:F396"/>
    <mergeCell ref="E397:F397"/>
    <mergeCell ref="E400:F400"/>
    <mergeCell ref="G1:H3"/>
    <mergeCell ref="B4:I5"/>
    <mergeCell ref="E22:F22"/>
    <mergeCell ref="E241:F241"/>
    <mergeCell ref="E200:F200"/>
    <mergeCell ref="E184:F184"/>
    <mergeCell ref="E191:F191"/>
    <mergeCell ref="E156:F156"/>
    <mergeCell ref="E198:F198"/>
    <mergeCell ref="E196:F196"/>
    <mergeCell ref="E18:F18"/>
    <mergeCell ref="B477:B480"/>
    <mergeCell ref="B324:B343"/>
    <mergeCell ref="B345:B357"/>
    <mergeCell ref="B407:B408"/>
    <mergeCell ref="B358:C358"/>
    <mergeCell ref="B436:B443"/>
    <mergeCell ref="E199:F199"/>
    <mergeCell ref="E365:F365"/>
    <mergeCell ref="E366:F366"/>
    <mergeCell ref="E335:F335"/>
    <mergeCell ref="E327:F327"/>
    <mergeCell ref="D58:D59"/>
    <mergeCell ref="E19:F19"/>
    <mergeCell ref="E246:F246"/>
    <mergeCell ref="E206:F206"/>
    <mergeCell ref="E210:F210"/>
    <mergeCell ref="E208:F208"/>
    <mergeCell ref="E218:F218"/>
    <mergeCell ref="E212:F212"/>
    <mergeCell ref="G361:G362"/>
    <mergeCell ref="E381:F381"/>
    <mergeCell ref="E364:F364"/>
    <mergeCell ref="E363:F363"/>
    <mergeCell ref="E380:F380"/>
    <mergeCell ref="E373:F373"/>
    <mergeCell ref="E367:F367"/>
    <mergeCell ref="E368:F368"/>
    <mergeCell ref="E370:F370"/>
    <mergeCell ref="E375:F375"/>
    <mergeCell ref="E384:F384"/>
    <mergeCell ref="E382:F382"/>
    <mergeCell ref="E320:F320"/>
    <mergeCell ref="E317:F317"/>
    <mergeCell ref="E324:F324"/>
    <mergeCell ref="E350:F350"/>
    <mergeCell ref="E321:F321"/>
    <mergeCell ref="E342:F342"/>
    <mergeCell ref="E337:F337"/>
    <mergeCell ref="E329:F329"/>
    <mergeCell ref="A485:H485"/>
    <mergeCell ref="A486:B486"/>
    <mergeCell ref="C486:E486"/>
    <mergeCell ref="F486:I486"/>
    <mergeCell ref="E482:F482"/>
    <mergeCell ref="H482:I482"/>
    <mergeCell ref="E483:F483"/>
    <mergeCell ref="H484:I484"/>
    <mergeCell ref="E484:F484"/>
    <mergeCell ref="H483:I483"/>
    <mergeCell ref="E481:F481"/>
    <mergeCell ref="E477:F477"/>
    <mergeCell ref="E475:F475"/>
    <mergeCell ref="E476:F476"/>
    <mergeCell ref="E478:F478"/>
    <mergeCell ref="E432:F432"/>
    <mergeCell ref="E434:F434"/>
    <mergeCell ref="E430:F430"/>
    <mergeCell ref="G475:G476"/>
    <mergeCell ref="E473:F473"/>
    <mergeCell ref="E471:F471"/>
    <mergeCell ref="E428:F428"/>
    <mergeCell ref="E437:F437"/>
    <mergeCell ref="E302:F302"/>
    <mergeCell ref="E305:F305"/>
    <mergeCell ref="E306:F306"/>
    <mergeCell ref="E304:F304"/>
    <mergeCell ref="E435:F435"/>
    <mergeCell ref="E429:F429"/>
    <mergeCell ref="E436:F436"/>
    <mergeCell ref="E290:F290"/>
    <mergeCell ref="E291:F291"/>
    <mergeCell ref="E274:F274"/>
    <mergeCell ref="E427:F427"/>
    <mergeCell ref="E425:F425"/>
    <mergeCell ref="E421:F421"/>
    <mergeCell ref="E422:F422"/>
    <mergeCell ref="E424:F424"/>
    <mergeCell ref="E385:F385"/>
    <mergeCell ref="E383:F383"/>
    <mergeCell ref="E219:F219"/>
    <mergeCell ref="E289:F289"/>
    <mergeCell ref="E285:F285"/>
    <mergeCell ref="E227:F227"/>
    <mergeCell ref="E220:F220"/>
    <mergeCell ref="E221:F221"/>
    <mergeCell ref="E288:F288"/>
    <mergeCell ref="E237:F237"/>
    <mergeCell ref="E229:F229"/>
    <mergeCell ref="E463:F463"/>
    <mergeCell ref="E439:F439"/>
    <mergeCell ref="E443:F443"/>
    <mergeCell ref="E442:F442"/>
    <mergeCell ref="E440:F440"/>
    <mergeCell ref="E344:F344"/>
    <mergeCell ref="E472:F472"/>
    <mergeCell ref="E469:F469"/>
    <mergeCell ref="E431:F431"/>
    <mergeCell ref="E441:F441"/>
    <mergeCell ref="E438:F438"/>
    <mergeCell ref="E445:F445"/>
    <mergeCell ref="E444:F444"/>
    <mergeCell ref="G58:G59"/>
    <mergeCell ref="E148:F148"/>
    <mergeCell ref="G71:G72"/>
    <mergeCell ref="E106:F106"/>
    <mergeCell ref="E133:F133"/>
    <mergeCell ref="E107:F107"/>
    <mergeCell ref="E82:F82"/>
    <mergeCell ref="E93:F93"/>
    <mergeCell ref="E136:F136"/>
    <mergeCell ref="E138:F138"/>
    <mergeCell ref="E71:F72"/>
    <mergeCell ref="E154:F154"/>
    <mergeCell ref="E144:F144"/>
    <mergeCell ref="E150:F150"/>
    <mergeCell ref="E103:F103"/>
    <mergeCell ref="E139:F139"/>
    <mergeCell ref="E79:F79"/>
    <mergeCell ref="E81:F81"/>
    <mergeCell ref="E111:F111"/>
    <mergeCell ref="E109:F109"/>
    <mergeCell ref="A11:A12"/>
    <mergeCell ref="B23:C23"/>
    <mergeCell ref="B12:C12"/>
    <mergeCell ref="B22:C22"/>
    <mergeCell ref="B18:C18"/>
    <mergeCell ref="B21:C21"/>
    <mergeCell ref="A46:A49"/>
    <mergeCell ref="A60:A72"/>
    <mergeCell ref="B50:C50"/>
    <mergeCell ref="A51:A54"/>
    <mergeCell ref="B62:B72"/>
    <mergeCell ref="A56:A57"/>
    <mergeCell ref="B55:C55"/>
    <mergeCell ref="B51:C51"/>
    <mergeCell ref="B58:C59"/>
    <mergeCell ref="A477:A480"/>
    <mergeCell ref="E468:F468"/>
    <mergeCell ref="E479:F479"/>
    <mergeCell ref="E480:F480"/>
    <mergeCell ref="E470:F470"/>
    <mergeCell ref="B474:C474"/>
    <mergeCell ref="D475:D476"/>
    <mergeCell ref="E474:F474"/>
    <mergeCell ref="A471:A473"/>
    <mergeCell ref="A463:A470"/>
    <mergeCell ref="E84:F84"/>
    <mergeCell ref="E62:F62"/>
    <mergeCell ref="E134:F134"/>
    <mergeCell ref="B74:C74"/>
    <mergeCell ref="B130:B131"/>
    <mergeCell ref="D71:D72"/>
    <mergeCell ref="E74:F74"/>
    <mergeCell ref="E70:F70"/>
    <mergeCell ref="E69:F69"/>
    <mergeCell ref="E68:F68"/>
    <mergeCell ref="E308:F308"/>
    <mergeCell ref="E300:F300"/>
    <mergeCell ref="E298:F298"/>
    <mergeCell ref="E297:F297"/>
    <mergeCell ref="E299:F299"/>
    <mergeCell ref="E301:F301"/>
    <mergeCell ref="E296:F296"/>
    <mergeCell ref="E269:F269"/>
    <mergeCell ref="E276:F276"/>
    <mergeCell ref="E277:F277"/>
    <mergeCell ref="E278:F278"/>
    <mergeCell ref="E275:F275"/>
    <mergeCell ref="E280:F280"/>
    <mergeCell ref="E252:F252"/>
    <mergeCell ref="E255:F255"/>
    <mergeCell ref="E272:F272"/>
    <mergeCell ref="E261:F261"/>
    <mergeCell ref="E257:F257"/>
    <mergeCell ref="E271:F271"/>
    <mergeCell ref="E259:F259"/>
    <mergeCell ref="E260:F260"/>
    <mergeCell ref="E262:F262"/>
    <mergeCell ref="E263:F263"/>
    <mergeCell ref="E318:F318"/>
    <mergeCell ref="E319:F319"/>
    <mergeCell ref="B364:C364"/>
    <mergeCell ref="B344:C344"/>
    <mergeCell ref="B318:B320"/>
    <mergeCell ref="B360:C360"/>
    <mergeCell ref="E341:F341"/>
    <mergeCell ref="E340:F340"/>
    <mergeCell ref="D361:D362"/>
    <mergeCell ref="B363:C363"/>
    <mergeCell ref="E279:F279"/>
    <mergeCell ref="E281:F281"/>
    <mergeCell ref="E283:F283"/>
    <mergeCell ref="E282:F282"/>
    <mergeCell ref="A410:A431"/>
    <mergeCell ref="A432:A445"/>
    <mergeCell ref="B423:B434"/>
    <mergeCell ref="B315:C316"/>
    <mergeCell ref="B396:B401"/>
    <mergeCell ref="B402:B405"/>
    <mergeCell ref="A381:A401"/>
    <mergeCell ref="B365:C377"/>
    <mergeCell ref="B381:C381"/>
    <mergeCell ref="A402:A408"/>
    <mergeCell ref="B77:B81"/>
    <mergeCell ref="B321:C321"/>
    <mergeCell ref="B382:B385"/>
    <mergeCell ref="B272:C272"/>
    <mergeCell ref="B177:B182"/>
    <mergeCell ref="B136:C136"/>
    <mergeCell ref="B166:B167"/>
    <mergeCell ref="B126:B127"/>
    <mergeCell ref="B112:C112"/>
    <mergeCell ref="B88:C88"/>
    <mergeCell ref="E239:F239"/>
    <mergeCell ref="E240:F240"/>
    <mergeCell ref="E234:F234"/>
    <mergeCell ref="E235:F235"/>
    <mergeCell ref="E236:F236"/>
    <mergeCell ref="E238:F238"/>
  </mergeCells>
  <printOptions/>
  <pageMargins left="0.67" right="0.24" top="0.984251968503937" bottom="0.984251968503937" header="0.5118110236220472" footer="0.5118110236220472"/>
  <pageSetup horizontalDpi="300" verticalDpi="300" orientation="portrait" paperSize="9" scale="8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Wasylik</cp:lastModifiedBy>
  <cp:lastPrinted>2006-03-03T13:29:23Z</cp:lastPrinted>
  <dcterms:created xsi:type="dcterms:W3CDTF">2002-02-28T10:39:58Z</dcterms:created>
  <dcterms:modified xsi:type="dcterms:W3CDTF">2006-03-03T13:56:05Z</dcterms:modified>
  <cp:category/>
  <cp:version/>
  <cp:contentType/>
  <cp:contentStatus/>
</cp:coreProperties>
</file>