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50" windowWidth="12120" windowHeight="8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'Arkusz1'!$B$1:$I$706</definedName>
  </definedNames>
  <calcPr fullCalcOnLoad="1"/>
</workbook>
</file>

<file path=xl/sharedStrings.xml><?xml version="1.0" encoding="utf-8"?>
<sst xmlns="http://schemas.openxmlformats.org/spreadsheetml/2006/main" count="762" uniqueCount="265">
  <si>
    <t>Dział</t>
  </si>
  <si>
    <t>Rozdz.</t>
  </si>
  <si>
    <t>§</t>
  </si>
  <si>
    <t>Nazwa działu / rozdziału</t>
  </si>
  <si>
    <t>Plan wydatków</t>
  </si>
  <si>
    <t>Plan dochodów</t>
  </si>
  <si>
    <t>ROLNICTWO  I  ŁOWIECTWO</t>
  </si>
  <si>
    <t>Dotacje celowe otrzymane z budżetu państwa na zadania bieżące z zakresu administracji rządowej oraz inne zadania zlecone ustawami  i realizowane przez  powiat</t>
  </si>
  <si>
    <t>Wynagrodzenia osobowe pracowników</t>
  </si>
  <si>
    <t>Składki na ubezpieczenia społeczne</t>
  </si>
  <si>
    <t>Składki na fundusz pracy</t>
  </si>
  <si>
    <t>Zakup materiałów  i wyposażenia</t>
  </si>
  <si>
    <t>Zakup usług  pozostałych</t>
  </si>
  <si>
    <t>Odpisy na zakładowy fundusz świadczeń socjalnych</t>
  </si>
  <si>
    <t>Dodatkowe wynagrodzenie roczne</t>
  </si>
  <si>
    <t>Zakup energii</t>
  </si>
  <si>
    <t>Podróże służbowe krajowe</t>
  </si>
  <si>
    <t>Podatek od nieruchomości</t>
  </si>
  <si>
    <t>Opłaty na rzecz budżetu państwa</t>
  </si>
  <si>
    <t>LEŚNICTWO</t>
  </si>
  <si>
    <t>TRANSPORT  I  ŁĄCZNOŚĆ</t>
  </si>
  <si>
    <t>Drogi publiczne powiatowe, w tym:</t>
  </si>
  <si>
    <t>Zakup materiałów i  wyposażenia</t>
  </si>
  <si>
    <t>Zakup usług remontowych</t>
  </si>
  <si>
    <t>Zakup  usług pozostałych</t>
  </si>
  <si>
    <t>Różne  opłaty i składki</t>
  </si>
  <si>
    <t>Odpisy na ZFŚS</t>
  </si>
  <si>
    <t>TURYSTYKA</t>
  </si>
  <si>
    <t>Zadania w zakresie upowszechniania  turystyki, w tym:</t>
  </si>
  <si>
    <t>GOSPODARKA  MIESZKANIOWA</t>
  </si>
  <si>
    <t xml:space="preserve">Gospodarka  gruntami i nieruchomościami, </t>
  </si>
  <si>
    <t>w tym:</t>
  </si>
  <si>
    <t>Wpływy z odpłatnego nabycia praw własności</t>
  </si>
  <si>
    <t>DZIAŁALNOŚĆ   USŁUGOWA</t>
  </si>
  <si>
    <t>Prace geodezyjne i kartograficzne  /nieinwestycyjne/,  w tym:</t>
  </si>
  <si>
    <t>Nadzór  budowlany, w tym:</t>
  </si>
  <si>
    <t>Zakup usług pozostałych</t>
  </si>
  <si>
    <t>ADMINISTRACJA  PUBLICZNA</t>
  </si>
  <si>
    <t>Urzędy  Wojewódzkie,  w tym:</t>
  </si>
  <si>
    <t>Rady  powiatów, w tym:</t>
  </si>
  <si>
    <t>Różne wydatki na rzecz osób fizycznych</t>
  </si>
  <si>
    <t>Starostwa  powiatowe, w tym:</t>
  </si>
  <si>
    <t>Wpływy z opłaty komunikacyjnej</t>
  </si>
  <si>
    <t>Wpływy z usług</t>
  </si>
  <si>
    <t>Wpływy z różnych dochodów</t>
  </si>
  <si>
    <t>Wydatki na zakupy inwestycyjne jednostek budżetowych</t>
  </si>
  <si>
    <t>Komisje  poborowe,  w tym:</t>
  </si>
  <si>
    <t>Pozostała działalność,  w tym:</t>
  </si>
  <si>
    <t>BEZPIECZEŃSTWO PUBLICZNE  I OCHRONA  PRZECIWPOŻAROWA</t>
  </si>
  <si>
    <t>Wynagrodzenia osobowe członków korpusu służby cyw.</t>
  </si>
  <si>
    <t>Uposażenie funkcjonariuszy</t>
  </si>
  <si>
    <t>Nagrody roczne funkcjonariuszy</t>
  </si>
  <si>
    <t>Zakup leków i materiałów medycznych</t>
  </si>
  <si>
    <t>Komendy powiatowe Państwowej  Straży Pożarnej, w tym:</t>
  </si>
  <si>
    <t>RÓŻNE ROZLICZENIA</t>
  </si>
  <si>
    <t>OŚWIATA  I  WYCHOWANIE</t>
  </si>
  <si>
    <t>Szkoły  podstawowe  specjalne , w tym:</t>
  </si>
  <si>
    <t>Nagrody i wydatki osobowe nie zaliczone do wynagrodzeń</t>
  </si>
  <si>
    <t>Zakup pomocy naukowych, dydaktycznych i książek</t>
  </si>
  <si>
    <t>Gimnazja  specjalne,  w tym:</t>
  </si>
  <si>
    <t>Licea  ogólnokształcące, w tym:</t>
  </si>
  <si>
    <t>Wpłaty na PFRON</t>
  </si>
  <si>
    <t>Szkoły zawodowe specjalne,   w tym:</t>
  </si>
  <si>
    <t>OCHRONA ZDROWIA</t>
  </si>
  <si>
    <t>Nagrody i wydatki osobowe nie zalicz. do wynagrodzeń</t>
  </si>
  <si>
    <t xml:space="preserve">Zakup energii </t>
  </si>
  <si>
    <t>Różne opłaty  i składki</t>
  </si>
  <si>
    <t>Składki na ubezpieczenia zdrowotne oraz świadczenia dla osób nie objętych obowiązkiem ubezpieczenia zdrowotnego,  w tym:</t>
  </si>
  <si>
    <t>Składki na ubezpieczenia zdrowotne</t>
  </si>
  <si>
    <t>Placówki opiekuńczo-wychowawcze,  w tym:</t>
  </si>
  <si>
    <t>Świadczenia społeczne</t>
  </si>
  <si>
    <t>Zakup środków żywności</t>
  </si>
  <si>
    <t>Zakup pomocy naukowych i książek</t>
  </si>
  <si>
    <t>Ośrodki  wsparcia, w tym:</t>
  </si>
  <si>
    <t>Rodziny  zastępcze, w tym:</t>
  </si>
  <si>
    <t>Powiatowe  centra  pomocy  rodzinie, w tym:</t>
  </si>
  <si>
    <t>Zespoły ds. orzekania o stopniu niepełnosprawności, w tym:</t>
  </si>
  <si>
    <t>Powiatowe  urzędy pracy, w tym:</t>
  </si>
  <si>
    <t xml:space="preserve">EDUKACYJNA  OPIEKA WYCHOWAWCZA </t>
  </si>
  <si>
    <t>Poradnie psychologiczno-pedagogiczne oraz  inne  poradnie specjalistyczne,  w tym:</t>
  </si>
  <si>
    <t>Internaty i bursy  szkolne,  w tym:</t>
  </si>
  <si>
    <t xml:space="preserve"> </t>
  </si>
  <si>
    <t>KULTURA FIZYCZNA  I SPORT</t>
  </si>
  <si>
    <t xml:space="preserve"> W  tym:</t>
  </si>
  <si>
    <t xml:space="preserve">Opracowania  geodezyjne i  kartograficzne, w tym: </t>
  </si>
  <si>
    <t>Pozostałe odsetki</t>
  </si>
  <si>
    <t>Wynagrodzenua osobowe pracowników</t>
  </si>
  <si>
    <t xml:space="preserve">Dotacje celowe otrzymane z budżetu państwa na zadania bieżące z zakresu administracji rządowej </t>
  </si>
  <si>
    <t>Wynagrodzenia osobowe  pracowników</t>
  </si>
  <si>
    <t>Wpływy z innych opłat stanow.dochody jst. Na podst. Ustaw</t>
  </si>
  <si>
    <t>OBSŁUGA DŁUGU PUBLICZNEGO</t>
  </si>
  <si>
    <t>Obsługa papierów wartościowych, kredytów i pożyczek</t>
  </si>
  <si>
    <t>Część oświatowa subwencji ogólnej dla jednostek samorzadu terytorialnego</t>
  </si>
  <si>
    <t>Subwencje ogolne z budzetu państwa</t>
  </si>
  <si>
    <t>Część wyrównawcza subwencji ogólnej dla powiatów</t>
  </si>
  <si>
    <t>Subwencje ogólne z budżetu państwa</t>
  </si>
  <si>
    <t>Różne rozliczenia finansowe</t>
  </si>
  <si>
    <t>Skladki na ubezpieczenia społeczne</t>
  </si>
  <si>
    <t>Zakup materiałów i wyposażenia</t>
  </si>
  <si>
    <t>Różne wydatki na rzecz osób fiz.</t>
  </si>
  <si>
    <t>Pozostała działalność</t>
  </si>
  <si>
    <t>Wpływy z różnych opłat</t>
  </si>
  <si>
    <t>Zakup pomocy naukowych</t>
  </si>
  <si>
    <t>Odpis na ZFŚS</t>
  </si>
  <si>
    <t>Nagrody i wydatki osób nie zaliczane do wynagrodzeń</t>
  </si>
  <si>
    <t>KULTURA I OCHRONA DZIEDZICTWA NARODOWEGO</t>
  </si>
  <si>
    <t>OGÓŁEM  DZIAŁY:</t>
  </si>
  <si>
    <t>020</t>
  </si>
  <si>
    <t>010</t>
  </si>
  <si>
    <t>01005</t>
  </si>
  <si>
    <t>75702</t>
  </si>
  <si>
    <t>02002</t>
  </si>
  <si>
    <t>Podatek dochodowy od osób fiz.</t>
  </si>
  <si>
    <t>Rozliczenia z tyt. poręczeń i gwarancji udzielon. przez SP lub jst.</t>
  </si>
  <si>
    <t>Ośrodki szkolenia, dokształcenia i doskonalenia kadr</t>
  </si>
  <si>
    <t>Różne składki i opłaty</t>
  </si>
  <si>
    <t>Dodatkowe wynagrodzenie</t>
  </si>
  <si>
    <t>Licea profilowane w tym :</t>
  </si>
  <si>
    <t xml:space="preserve"> Składki na ubezpieczenia społeczne</t>
  </si>
  <si>
    <t>Składki na Fundusz Pracy</t>
  </si>
  <si>
    <t>Składki na PFRON</t>
  </si>
  <si>
    <t>Dodatkowe wynagrodzenia</t>
  </si>
  <si>
    <t>02001</t>
  </si>
  <si>
    <t>Gospodarka leśna w tym :</t>
  </si>
  <si>
    <t>Nadzór nad gospodarką leśną w tym :</t>
  </si>
  <si>
    <t>Dotacje otrzymane od jednostek sektora finansów publicznych na realizację zadań bieżących jsfp</t>
  </si>
  <si>
    <t>Kolonie i obozy oraz inne formy wypoczynku dzieci i młodzieży szkolnej</t>
  </si>
  <si>
    <t>Biblioteki pedegogiczne w tym :</t>
  </si>
  <si>
    <t>Krajowe podróże służbowe</t>
  </si>
  <si>
    <t>92120</t>
  </si>
  <si>
    <t>Ochrona i konserwacja zabytków w tym:</t>
  </si>
  <si>
    <t>Dotacje na realizację zadań zleconych stowarzyszeniom</t>
  </si>
  <si>
    <t>Państwowy Fundusz Rehabilitacji Osób Niepełn.w tym :</t>
  </si>
  <si>
    <t>Podróże służbowe zagraniczne</t>
  </si>
  <si>
    <t>Dotacja podmiotowa z budżetu dla placówek oświatowo-wychowawczych</t>
  </si>
  <si>
    <t>Dotacje celowe przekazane gminom na zadania bieżące realizowane na podstawie porozumień między jst.</t>
  </si>
  <si>
    <t>Dotacje celowe z budżetu na finansowanie zadań zleconych do realizacji fundacjom  przekazane fundacjom</t>
  </si>
  <si>
    <t>Dotacja podmiotowa z budżetu dla niepublicznej szkoły lub innej placówki oświatowo-wychowawczej</t>
  </si>
  <si>
    <t>Dotacje dla powiatów na zadania bieżące realizowane na podstawie porozumień między jst.</t>
  </si>
  <si>
    <t>Dotacja celowa z budżetu na finansowanie zadań zleconych do realizacji stowarzyszeniom</t>
  </si>
  <si>
    <t>zakup energii</t>
  </si>
  <si>
    <t>OBRONA NARODOWA</t>
  </si>
  <si>
    <t>Pozostałe wydatki obronne</t>
  </si>
  <si>
    <t>zakup usług pozostalych</t>
  </si>
  <si>
    <t>0770</t>
  </si>
  <si>
    <t>0690</t>
  </si>
  <si>
    <t>0830</t>
  </si>
  <si>
    <t>0970</t>
  </si>
  <si>
    <t>0420</t>
  </si>
  <si>
    <t>0010</t>
  </si>
  <si>
    <t>0020</t>
  </si>
  <si>
    <t>Podatek dochodowy od osób prawnych</t>
  </si>
  <si>
    <t xml:space="preserve">Część równoważąca subwencji ogólnej dla powiatów </t>
  </si>
  <si>
    <t>75832</t>
  </si>
  <si>
    <t>0920</t>
  </si>
  <si>
    <t>POZOSTAŁE ZADANIA W ZAKRESIE POLITYKI SPOŁECZNEJ</t>
  </si>
  <si>
    <t>podatek od nieruchomości</t>
  </si>
  <si>
    <t>Zakładowy Fundusz Socjalny</t>
  </si>
  <si>
    <t>Zakup uslug pozostalych</t>
  </si>
  <si>
    <t>Pozostałe należności żołnieży zawodowych</t>
  </si>
  <si>
    <t>Komendy powiatowe Policji</t>
  </si>
  <si>
    <t>Odsetki od samorządowych papierów wartościowych</t>
  </si>
  <si>
    <t>75818</t>
  </si>
  <si>
    <t>Rezerwy ogólne i celowe</t>
  </si>
  <si>
    <t xml:space="preserve">Rezerwy </t>
  </si>
  <si>
    <t>Wypłaty z tyt. poręczeń, spłaty kredytów krajowych</t>
  </si>
  <si>
    <t>4810</t>
  </si>
  <si>
    <t>dotacja celowa z budżetu na finansowanie lub dofinansowanie zadań zleconych do realizacji pozostałym jednostkom niezalicznym do sektora finansów publicznych</t>
  </si>
  <si>
    <t>.</t>
  </si>
  <si>
    <t>Wpływy z najmu i dzierzawy składników majątkowych jst</t>
  </si>
  <si>
    <t>Dochody jst związane z realizacją zadań z zakresu administracji rządowej oraz innych zadań zleconych ustawami</t>
  </si>
  <si>
    <t>2360</t>
  </si>
  <si>
    <t>Dotacje celowe otrzymane z budżetu państwa na zadania bieżące z zakresu administracji rządowej oraz inne zadania zlecone ustawami i realizowane przez powiat</t>
  </si>
  <si>
    <t>Wpływy z opłat za koncesje i licencje</t>
  </si>
  <si>
    <t>Wpływy z opłat na koncesje  i licencje</t>
  </si>
  <si>
    <t>Wpływy do budżetu części zysku gospodarstwa  pomocniczego</t>
  </si>
  <si>
    <t>Dotacje celowe otrzymane od  samorządu województwa na zadania bieżące realizowane na podstawie porozumien między jst.</t>
  </si>
  <si>
    <t xml:space="preserve">                             </t>
  </si>
  <si>
    <t>Wpływy od rodziców z tytułu odplatnosci za utrzymanie dzieci w placówkach opiekuńczo-wychowawczych</t>
  </si>
  <si>
    <t>Dotacje celowe otrzymane z powiatu na zadania realizowane na podstawie porozumień (umów) między jst</t>
  </si>
  <si>
    <t>Dotacje celowe otrzymane z powiatu na zadania bieżące realizowane na podstawie porozumień (umów) między jst</t>
  </si>
  <si>
    <t>Wpływy z różnych dochodów / 2% za obsługę/ PFRON</t>
  </si>
  <si>
    <t>DOCHODY OD OSÓB PRAWNYCH OD OSÓB FIZYCZNYCH I OD INNYCH JEDNOSTEK NIE POSIADAJĄCYCH OSOBOWOŚCI PRAWNEJ</t>
  </si>
  <si>
    <t>Wynagrodz osobowe prac służby cywilnej</t>
  </si>
  <si>
    <t>Wydatki inwestycyjne jedn budżetowych</t>
  </si>
  <si>
    <t>Zakup usług zdrowotnych</t>
  </si>
  <si>
    <t>Wynagrodzenia bezosobowe</t>
  </si>
  <si>
    <t>Wy</t>
  </si>
  <si>
    <t>Wydatki osobowe nie zaliczone do uposażeń wypłacane  funkcjonariuszom</t>
  </si>
  <si>
    <t>Równoważniki pieniężne i ekwiw dla funkcj</t>
  </si>
  <si>
    <t>Dotacje celowe przekazane powiatowi na zad  bieżace realizowane na podst porozumień  (umów) między jst</t>
  </si>
  <si>
    <t>Różne opłaty i składki</t>
  </si>
  <si>
    <t>Udziały powiatów w podatkach stanowiących  dochód budżetu państwa</t>
  </si>
  <si>
    <t>Różne oplaty i składki</t>
  </si>
  <si>
    <t xml:space="preserve">Różne </t>
  </si>
  <si>
    <t>POMOC  SPOŁECZNA</t>
  </si>
  <si>
    <t>Zakup pomocy naukowych, dydakt i książek</t>
  </si>
  <si>
    <t>Wyd osobowe nie zalicz do wynagrodzeń</t>
  </si>
  <si>
    <t>Ośrodki Dokumentacji Geodezyjnej i Kartograficznej</t>
  </si>
  <si>
    <t>Promocja jst , w  tym:</t>
  </si>
  <si>
    <t>Dochody z najmu i dzierżawy składników majątkowych jst</t>
  </si>
  <si>
    <t>Środki z Funduszu Pracy otrzymane przez powiat  na finansowanie kosztów wynagrodzenia i składek na ubezpieczenia społeczne pracowników PUP</t>
  </si>
  <si>
    <t>Wynagrodzenia osobowe</t>
  </si>
  <si>
    <t>Opłaty za usługi internetowe</t>
  </si>
  <si>
    <t>Pozostałe wydatki na rzecz jst</t>
  </si>
  <si>
    <t>Zakup materiałow i wyposażenia</t>
  </si>
  <si>
    <t>Szkoły  zawodowe,  w tym:</t>
  </si>
  <si>
    <t>Zespoły obsługi ekonomicznej szkół</t>
  </si>
  <si>
    <t>92105</t>
  </si>
  <si>
    <t>Pozostałe zadania w zakresie kultury</t>
  </si>
  <si>
    <t xml:space="preserve">Dotacje celowe przekazane gminie na zadania bieżące realizowane na podstawie porozumień </t>
  </si>
  <si>
    <t>Młodzieżowe osrodki wychowawcze</t>
  </si>
  <si>
    <t>Młodzieżowe osrodki socjoterapii</t>
  </si>
  <si>
    <t>Pozostałe podatki na rzecz budż. jst</t>
  </si>
  <si>
    <t>Zakup materiałów papierniczych</t>
  </si>
  <si>
    <t>Zakup akcesoriów komputerowych</t>
  </si>
  <si>
    <t>z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</si>
  <si>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</si>
  <si>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</si>
  <si>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</si>
  <si>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Zakup materiałow papierniczych do sprzętu drukarskiego i urządzeń kserograficznych</t>
  </si>
  <si>
    <t>zakup akcesoriów komputerowych, w tym programów i licencji</t>
  </si>
  <si>
    <t>Zakup usług dostępu do sieci internet</t>
  </si>
  <si>
    <t>Zakup materiałów papierniczych do sprzętu drukarskiego i urządzeń kserograficznych</t>
  </si>
  <si>
    <t>Zakup akcesoriów komputerowych, w tym programów i licencji</t>
  </si>
  <si>
    <t>0750</t>
  </si>
  <si>
    <t>Biblioteki, w tym:</t>
  </si>
  <si>
    <t>Opłaty czynszowe za pomieszczenia biurowe</t>
  </si>
  <si>
    <t>Dokształcanie i doskonalenie nauczycieli</t>
  </si>
  <si>
    <t>Zakup sprzetu i uzbrojenia</t>
  </si>
  <si>
    <t>Szkolenia członków korpusu służby cywilnej</t>
  </si>
  <si>
    <t>0590</t>
  </si>
  <si>
    <t>Oplaty na rzecz budżetów jst</t>
  </si>
  <si>
    <r>
      <t>Prace geodezyjno – urządzeniowe na  potrzeby  rolnictwa</t>
    </r>
    <r>
      <rPr>
        <sz val="10"/>
        <rFont val="Times New Roman"/>
        <family val="1"/>
      </rPr>
      <t>, w tym:</t>
    </r>
  </si>
  <si>
    <t>Wpływy i różnych dochodów</t>
  </si>
  <si>
    <t>Zakup usług pozostalych</t>
  </si>
  <si>
    <t>Dotacja celowa na dofin. zadań zleconych do realizacji stowarzyszeniom</t>
  </si>
  <si>
    <t>0680</t>
  </si>
  <si>
    <t>Szpitale ogólne</t>
  </si>
  <si>
    <t>Wpływy z tytułu pomocy finansowej udzielanej między jednostkami samorządu terytorialnego na dofinansowanie własnych zadań bieżących</t>
  </si>
  <si>
    <t>Zwalczanie narkomanii</t>
  </si>
  <si>
    <t>Nagrody i dodatki osobowe nie zaliczane do wynagrodzeń</t>
  </si>
  <si>
    <t>Obrona cywilna</t>
  </si>
  <si>
    <t>Dotacja celowa z budżetu na finansowanie lub dofinansowanie zadań zleconych do realizacji stowarzyszeniom</t>
  </si>
  <si>
    <t>Drogi publiczne wojewódzkie, w tym:</t>
  </si>
  <si>
    <t>Dotacje celowe otrzymane od samorządu województwa na zadania bieżące realizowane na podstawie porozumień miedzy jst</t>
  </si>
  <si>
    <t>Dotacje celowe przekazane z budżetu państwa na inwestycje i zakupy inwestycyjne z zakresu administracji rządowej oraz inne zadania zlecone ustawami realizowane przez powiat</t>
  </si>
  <si>
    <t>Gimnazja, w tym:</t>
  </si>
  <si>
    <t>Dotacje celowe otrzymane z gminy na zadania bieżące realizowane na podstawie porozumień(umów) miedzy jst</t>
  </si>
  <si>
    <t>6300</t>
  </si>
  <si>
    <t xml:space="preserve">Wpływy z tytułu pomocy finansowej udzielanej miedzy jst na dofinansowanie własnych zadań inwestycyjnych </t>
  </si>
  <si>
    <t>Upos. i świadcz. dla funkc. zw. ze słuzby</t>
  </si>
  <si>
    <t>Układ wykonawczy budżetu powiatu wołowskiego na rok 2009</t>
  </si>
  <si>
    <t>Zakup pomocy naukowych, dydakt. I książek</t>
  </si>
  <si>
    <t>Zakup pomocy naukowych, dydakt. i książek</t>
  </si>
  <si>
    <t>Zakup usług dost.do sieci internet</t>
  </si>
  <si>
    <t>Opłaty z tyt. zakupu usług tel. komórkowej</t>
  </si>
  <si>
    <t>Opłaty z tyt. zakupu usług tel. stacjonarnej</t>
  </si>
  <si>
    <t>Podróże słuzbowe krajowe</t>
  </si>
  <si>
    <t>Rózne opłaty i składki</t>
  </si>
  <si>
    <t>Pokrycie zobowiązań zakładów opieki zdrowotnej</t>
  </si>
  <si>
    <t>Zakup usług dost. do sieci internet</t>
  </si>
  <si>
    <t>Licea ogólne specjalne w tym</t>
  </si>
  <si>
    <t>Dotacje celowe z budżetu na finansowanie lub dofinansowanie prac remontowych i konserwatorskich obiektów zabytkowych przekazane jednostkom niezaliczanym do sektora finansów publicznych</t>
  </si>
  <si>
    <t>Załącznik nr 1 do uchwały Zarządu nr 135/241/09 w sprawie układu wykonawczego budżetu powiatu wołowskiego na rok 2009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</si>
</sst>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_ ;\-#,##0\ 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3" fontId="6" fillId="0" borderId="5" xfId="0" applyNumberFormat="1" applyFont="1" applyFill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/>
    </xf>
    <xf numFmtId="0" fontId="1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3" fontId="6" fillId="0" borderId="14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3" fontId="5" fillId="0" borderId="18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 vertical="top" wrapText="1"/>
    </xf>
    <xf numFmtId="3" fontId="6" fillId="0" borderId="20" xfId="0" applyNumberFormat="1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 horizontal="right" vertical="top" wrapText="1"/>
    </xf>
    <xf numFmtId="3" fontId="2" fillId="0" borderId="16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3" fontId="2" fillId="0" borderId="9" xfId="0" applyNumberFormat="1" applyFont="1" applyFill="1" applyBorder="1" applyAlignment="1">
      <alignment horizontal="right" vertical="top" wrapText="1"/>
    </xf>
    <xf numFmtId="3" fontId="2" fillId="0" borderId="8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3" fontId="2" fillId="0" borderId="24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26" xfId="0" applyNumberFormat="1" applyFont="1" applyFill="1" applyBorder="1" applyAlignment="1">
      <alignment horizontal="right" vertical="top" wrapText="1"/>
    </xf>
    <xf numFmtId="49" fontId="1" fillId="0" borderId="22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right" vertical="top" wrapText="1"/>
    </xf>
    <xf numFmtId="3" fontId="5" fillId="0" borderId="16" xfId="0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vertical="top" wrapText="1"/>
    </xf>
    <xf numFmtId="3" fontId="1" fillId="0" borderId="19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6" fillId="0" borderId="8" xfId="0" applyNumberFormat="1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3" fontId="1" fillId="0" borderId="25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vertical="top" wrapText="1"/>
    </xf>
    <xf numFmtId="3" fontId="2" fillId="0" borderId="21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5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4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3" fontId="1" fillId="0" borderId="18" xfId="0" applyNumberFormat="1" applyFont="1" applyFill="1" applyBorder="1" applyAlignment="1">
      <alignment vertical="top" wrapText="1"/>
    </xf>
    <xf numFmtId="41" fontId="2" fillId="0" borderId="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1" fontId="1" fillId="0" borderId="11" xfId="0" applyNumberFormat="1" applyFont="1" applyFill="1" applyBorder="1" applyAlignment="1">
      <alignment horizontal="right" vertical="top" wrapText="1"/>
    </xf>
    <xf numFmtId="41" fontId="1" fillId="0" borderId="12" xfId="0" applyNumberFormat="1" applyFont="1" applyFill="1" applyBorder="1" applyAlignment="1">
      <alignment horizontal="right" vertical="top" wrapText="1"/>
    </xf>
    <xf numFmtId="41" fontId="1" fillId="0" borderId="25" xfId="0" applyNumberFormat="1" applyFont="1" applyFill="1" applyBorder="1" applyAlignment="1">
      <alignment horizontal="right" vertical="top" wrapText="1"/>
    </xf>
    <xf numFmtId="168" fontId="2" fillId="0" borderId="5" xfId="0" applyNumberFormat="1" applyFont="1" applyFill="1" applyBorder="1" applyAlignment="1">
      <alignment horizontal="right" vertical="top" wrapText="1"/>
    </xf>
    <xf numFmtId="3" fontId="6" fillId="0" borderId="21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vertical="top" wrapText="1"/>
    </xf>
    <xf numFmtId="3" fontId="6" fillId="0" borderId="6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3" fontId="6" fillId="0" borderId="22" xfId="0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2" fillId="0" borderId="22" xfId="0" applyNumberFormat="1" applyFont="1" applyFill="1" applyBorder="1" applyAlignment="1">
      <alignment horizontal="right" vertical="top" wrapText="1"/>
    </xf>
    <xf numFmtId="3" fontId="5" fillId="0" borderId="21" xfId="0" applyNumberFormat="1" applyFont="1" applyFill="1" applyBorder="1" applyAlignment="1">
      <alignment horizontal="right" vertical="top" wrapText="1"/>
    </xf>
    <xf numFmtId="3" fontId="1" fillId="0" borderId="23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right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wrapText="1"/>
    </xf>
    <xf numFmtId="0" fontId="1" fillId="0" borderId="2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/>
    </xf>
    <xf numFmtId="0" fontId="1" fillId="0" borderId="33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3" fontId="5" fillId="0" borderId="24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41" fontId="5" fillId="0" borderId="0" xfId="0" applyNumberFormat="1" applyFont="1" applyFill="1" applyBorder="1" applyAlignment="1">
      <alignment horizontal="right" vertical="top" wrapText="1"/>
    </xf>
    <xf numFmtId="41" fontId="1" fillId="0" borderId="0" xfId="0" applyNumberFormat="1" applyFont="1" applyFill="1" applyAlignment="1">
      <alignment wrapText="1"/>
    </xf>
    <xf numFmtId="41" fontId="1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left" vertical="top" wrapText="1" indent="3"/>
    </xf>
    <xf numFmtId="0" fontId="6" fillId="0" borderId="15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left" vertical="top" wrapText="1" indent="3"/>
    </xf>
    <xf numFmtId="0" fontId="5" fillId="0" borderId="0" xfId="0" applyFont="1" applyFill="1" applyBorder="1" applyAlignment="1">
      <alignment horizontal="left" vertical="top" wrapText="1" indent="3"/>
    </xf>
    <xf numFmtId="0" fontId="5" fillId="0" borderId="0" xfId="0" applyFont="1" applyFill="1" applyAlignment="1">
      <alignment horizontal="center" wrapText="1"/>
    </xf>
    <xf numFmtId="3" fontId="1" fillId="0" borderId="2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29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1" fillId="0" borderId="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1" fillId="0" borderId="2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1" fillId="0" borderId="2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2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8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3.375" style="14" customWidth="1"/>
    <col min="2" max="2" width="7.625" style="14" customWidth="1"/>
    <col min="3" max="3" width="8.00390625" style="23" customWidth="1"/>
    <col min="4" max="4" width="3.875" style="14" hidden="1" customWidth="1"/>
    <col min="5" max="5" width="8.00390625" style="14" customWidth="1"/>
    <col min="6" max="6" width="2.00390625" style="14" hidden="1" customWidth="1"/>
    <col min="7" max="7" width="35.125" style="14" customWidth="1"/>
    <col min="8" max="8" width="16.75390625" style="14" customWidth="1"/>
    <col min="9" max="9" width="16.25390625" style="14" customWidth="1"/>
    <col min="10" max="10" width="12.625" style="14" customWidth="1"/>
    <col min="11" max="11" width="15.875" style="14" customWidth="1"/>
    <col min="12" max="12" width="9.00390625" style="14" customWidth="1"/>
    <col min="13" max="16384" width="9.125" style="14" customWidth="1"/>
  </cols>
  <sheetData>
    <row r="1" spans="7:9" ht="10.5" customHeight="1">
      <c r="G1" s="24"/>
      <c r="H1" s="378" t="s">
        <v>264</v>
      </c>
      <c r="I1" s="378"/>
    </row>
    <row r="2" spans="7:9" ht="12.75">
      <c r="G2" s="24"/>
      <c r="H2" s="378"/>
      <c r="I2" s="378"/>
    </row>
    <row r="3" spans="7:9" ht="12.75">
      <c r="G3" s="24"/>
      <c r="H3" s="378"/>
      <c r="I3" s="378"/>
    </row>
    <row r="4" spans="3:10" ht="12.75" customHeight="1">
      <c r="C4" s="379" t="s">
        <v>252</v>
      </c>
      <c r="D4" s="379"/>
      <c r="E4" s="379"/>
      <c r="F4" s="379"/>
      <c r="G4" s="379"/>
      <c r="H4" s="379"/>
      <c r="I4" s="379"/>
      <c r="J4" s="25"/>
    </row>
    <row r="5" spans="3:10" ht="12.75">
      <c r="C5" s="379"/>
      <c r="D5" s="379"/>
      <c r="E5" s="379"/>
      <c r="F5" s="379"/>
      <c r="G5" s="379"/>
      <c r="H5" s="379"/>
      <c r="I5" s="379"/>
      <c r="J5" s="25"/>
    </row>
    <row r="6" ht="15.75">
      <c r="B6" s="26"/>
    </row>
    <row r="7" spans="2:11" ht="13.5" thickBot="1">
      <c r="B7" s="27"/>
      <c r="I7" s="28"/>
      <c r="K7" s="29"/>
    </row>
    <row r="8" spans="2:9" ht="12.75" customHeight="1" thickBot="1">
      <c r="B8" s="30" t="s">
        <v>0</v>
      </c>
      <c r="C8" s="380" t="s">
        <v>1</v>
      </c>
      <c r="D8" s="380"/>
      <c r="E8" s="31" t="s">
        <v>2</v>
      </c>
      <c r="F8" s="357" t="s">
        <v>3</v>
      </c>
      <c r="G8" s="358"/>
      <c r="H8" s="34" t="s">
        <v>4</v>
      </c>
      <c r="I8" s="30" t="s">
        <v>5</v>
      </c>
    </row>
    <row r="9" spans="2:9" ht="12.75">
      <c r="B9" s="36">
        <v>1</v>
      </c>
      <c r="C9" s="290">
        <v>2</v>
      </c>
      <c r="D9" s="290"/>
      <c r="E9" s="2">
        <v>3</v>
      </c>
      <c r="F9" s="396">
        <v>4</v>
      </c>
      <c r="G9" s="397"/>
      <c r="H9" s="39">
        <v>5</v>
      </c>
      <c r="I9" s="271">
        <v>6</v>
      </c>
    </row>
    <row r="10" spans="2:9" ht="16.5" customHeight="1" thickBot="1">
      <c r="B10" s="40" t="s">
        <v>108</v>
      </c>
      <c r="C10" s="41"/>
      <c r="D10" s="42"/>
      <c r="E10" s="8"/>
      <c r="F10" s="313" t="s">
        <v>6</v>
      </c>
      <c r="G10" s="314"/>
      <c r="H10" s="45">
        <f>H11</f>
        <v>15000</v>
      </c>
      <c r="I10" s="15">
        <f>I11</f>
        <v>15000</v>
      </c>
    </row>
    <row r="11" spans="2:9" ht="25.5" customHeight="1" thickBot="1">
      <c r="B11" s="352"/>
      <c r="C11" s="46" t="s">
        <v>109</v>
      </c>
      <c r="D11" s="47"/>
      <c r="E11" s="48"/>
      <c r="F11" s="292" t="s">
        <v>233</v>
      </c>
      <c r="G11" s="373"/>
      <c r="H11" s="50">
        <f>SUM(H12:H13)</f>
        <v>15000</v>
      </c>
      <c r="I11" s="65">
        <f>SUM(I12:I13)</f>
        <v>15000</v>
      </c>
    </row>
    <row r="12" spans="2:9" ht="53.25" customHeight="1">
      <c r="B12" s="352"/>
      <c r="C12" s="372"/>
      <c r="D12" s="331"/>
      <c r="E12" s="1">
        <v>2110</v>
      </c>
      <c r="F12" s="299" t="s">
        <v>7</v>
      </c>
      <c r="G12" s="300"/>
      <c r="H12" s="55"/>
      <c r="I12" s="10">
        <v>15000</v>
      </c>
    </row>
    <row r="13" spans="2:9" ht="12.75" customHeight="1">
      <c r="B13" s="363"/>
      <c r="C13" s="354"/>
      <c r="D13" s="332"/>
      <c r="E13" s="57">
        <v>4300</v>
      </c>
      <c r="F13" s="7" t="s">
        <v>12</v>
      </c>
      <c r="G13" s="7" t="s">
        <v>12</v>
      </c>
      <c r="H13" s="58">
        <v>15000</v>
      </c>
      <c r="I13" s="59"/>
    </row>
    <row r="14" spans="2:9" ht="16.5" customHeight="1" thickBot="1">
      <c r="B14" s="40" t="s">
        <v>107</v>
      </c>
      <c r="C14" s="356"/>
      <c r="D14" s="356"/>
      <c r="E14" s="8"/>
      <c r="F14" s="374" t="s">
        <v>19</v>
      </c>
      <c r="G14" s="375"/>
      <c r="H14" s="60">
        <f>SUM(H15+H20)</f>
        <v>205300</v>
      </c>
      <c r="I14" s="15">
        <f>SUM(I15+I20)</f>
        <v>195300</v>
      </c>
    </row>
    <row r="15" spans="2:9" ht="15.75" customHeight="1" thickBot="1">
      <c r="B15" s="334"/>
      <c r="C15" s="46" t="s">
        <v>122</v>
      </c>
      <c r="D15" s="61"/>
      <c r="E15" s="63"/>
      <c r="F15" s="292" t="s">
        <v>123</v>
      </c>
      <c r="G15" s="373"/>
      <c r="H15" s="64">
        <f>SUM(H19)</f>
        <v>195300</v>
      </c>
      <c r="I15" s="65">
        <f>SUM(I16)</f>
        <v>195300</v>
      </c>
    </row>
    <row r="16" spans="2:9" ht="15.75">
      <c r="B16" s="334"/>
      <c r="C16" s="334"/>
      <c r="D16" s="66"/>
      <c r="E16" s="352">
        <v>2460</v>
      </c>
      <c r="F16" s="299" t="s">
        <v>125</v>
      </c>
      <c r="G16" s="300"/>
      <c r="H16" s="400"/>
      <c r="I16" s="381">
        <v>195300</v>
      </c>
    </row>
    <row r="17" spans="2:9" ht="15.75">
      <c r="B17" s="334"/>
      <c r="C17" s="352"/>
      <c r="D17" s="67"/>
      <c r="E17" s="352"/>
      <c r="F17" s="299"/>
      <c r="G17" s="300"/>
      <c r="H17" s="400"/>
      <c r="I17" s="382"/>
    </row>
    <row r="18" spans="2:9" ht="10.5" customHeight="1">
      <c r="B18" s="334"/>
      <c r="C18" s="352"/>
      <c r="D18" s="67"/>
      <c r="E18" s="363"/>
      <c r="F18" s="346"/>
      <c r="G18" s="347"/>
      <c r="H18" s="401"/>
      <c r="I18" s="383"/>
    </row>
    <row r="19" spans="2:9" ht="13.5" customHeight="1">
      <c r="B19" s="352"/>
      <c r="C19" s="363"/>
      <c r="D19" s="67"/>
      <c r="E19" s="5">
        <v>3030</v>
      </c>
      <c r="F19" s="350" t="s">
        <v>99</v>
      </c>
      <c r="G19" s="351"/>
      <c r="H19" s="73">
        <v>195300</v>
      </c>
      <c r="I19" s="74"/>
    </row>
    <row r="20" spans="2:9" ht="15" customHeight="1" thickBot="1">
      <c r="B20" s="352"/>
      <c r="C20" s="333" t="s">
        <v>111</v>
      </c>
      <c r="D20" s="333"/>
      <c r="E20" s="8"/>
      <c r="F20" s="313" t="s">
        <v>124</v>
      </c>
      <c r="G20" s="314"/>
      <c r="H20" s="75">
        <f>SUM(H21)</f>
        <v>10000</v>
      </c>
      <c r="I20" s="16"/>
    </row>
    <row r="21" spans="2:9" ht="12.75" customHeight="1">
      <c r="B21" s="363"/>
      <c r="C21" s="372"/>
      <c r="D21" s="368"/>
      <c r="E21" s="2">
        <v>4300</v>
      </c>
      <c r="F21" s="346" t="s">
        <v>12</v>
      </c>
      <c r="G21" s="347"/>
      <c r="H21" s="77">
        <v>10000</v>
      </c>
      <c r="I21" s="78"/>
    </row>
    <row r="22" spans="2:9" ht="16.5" customHeight="1" thickBot="1">
      <c r="B22" s="13">
        <v>600</v>
      </c>
      <c r="C22" s="330"/>
      <c r="D22" s="356"/>
      <c r="E22" s="5"/>
      <c r="F22" s="298" t="s">
        <v>20</v>
      </c>
      <c r="G22" s="326"/>
      <c r="H22" s="223">
        <f>H23+H32</f>
        <v>5424168</v>
      </c>
      <c r="I22" s="276">
        <f>I23+I32</f>
        <v>1872960</v>
      </c>
    </row>
    <row r="23" spans="2:9" ht="16.5" customHeight="1" thickBot="1">
      <c r="B23" s="1"/>
      <c r="C23" s="280">
        <v>60013</v>
      </c>
      <c r="D23" s="146"/>
      <c r="E23" s="4"/>
      <c r="F23" s="279"/>
      <c r="G23" s="277" t="s">
        <v>244</v>
      </c>
      <c r="H23" s="115">
        <f>H25+H26+H27+H28+H29+H30+H31</f>
        <v>1560460</v>
      </c>
      <c r="I23" s="12">
        <f>I24</f>
        <v>1560460</v>
      </c>
    </row>
    <row r="24" spans="2:9" ht="39.75" customHeight="1" thickBot="1">
      <c r="B24" s="1"/>
      <c r="C24" s="66"/>
      <c r="D24" s="146"/>
      <c r="E24" s="4">
        <v>2330</v>
      </c>
      <c r="F24" s="279"/>
      <c r="G24" s="148" t="s">
        <v>245</v>
      </c>
      <c r="H24" s="115"/>
      <c r="I24" s="12">
        <v>1560460</v>
      </c>
    </row>
    <row r="25" spans="2:9" ht="17.25" customHeight="1" thickBot="1">
      <c r="B25" s="1"/>
      <c r="C25" s="172"/>
      <c r="D25" s="146"/>
      <c r="E25" s="4">
        <v>3020</v>
      </c>
      <c r="F25" s="279"/>
      <c r="G25" s="69" t="s">
        <v>197</v>
      </c>
      <c r="H25" s="12">
        <v>3000</v>
      </c>
      <c r="I25" s="12"/>
    </row>
    <row r="26" spans="2:9" ht="15" customHeight="1" thickBot="1">
      <c r="B26" s="1"/>
      <c r="C26" s="66"/>
      <c r="D26" s="146"/>
      <c r="E26" s="4">
        <v>4010</v>
      </c>
      <c r="F26" s="279"/>
      <c r="G26" s="148" t="s">
        <v>8</v>
      </c>
      <c r="H26" s="12">
        <v>62797</v>
      </c>
      <c r="I26" s="12"/>
    </row>
    <row r="27" spans="2:9" ht="15" customHeight="1" thickBot="1">
      <c r="B27" s="1"/>
      <c r="C27" s="66"/>
      <c r="D27" s="146"/>
      <c r="E27" s="4">
        <v>4110</v>
      </c>
      <c r="F27" s="279"/>
      <c r="G27" s="148" t="s">
        <v>9</v>
      </c>
      <c r="H27" s="12">
        <v>9972</v>
      </c>
      <c r="I27" s="12"/>
    </row>
    <row r="28" spans="2:9" ht="15" customHeight="1" thickBot="1">
      <c r="B28" s="1"/>
      <c r="C28" s="66"/>
      <c r="D28" s="146"/>
      <c r="E28" s="4">
        <v>4120</v>
      </c>
      <c r="F28" s="279"/>
      <c r="G28" s="148" t="s">
        <v>10</v>
      </c>
      <c r="H28" s="12">
        <v>1539</v>
      </c>
      <c r="I28" s="12"/>
    </row>
    <row r="29" spans="2:9" ht="15" customHeight="1" thickBot="1">
      <c r="B29" s="1"/>
      <c r="C29" s="66"/>
      <c r="D29" s="146"/>
      <c r="E29" s="4">
        <v>4210</v>
      </c>
      <c r="F29" s="279"/>
      <c r="G29" s="148" t="s">
        <v>98</v>
      </c>
      <c r="H29" s="12">
        <v>120000</v>
      </c>
      <c r="I29" s="12"/>
    </row>
    <row r="30" spans="2:9" ht="15" customHeight="1" thickBot="1">
      <c r="B30" s="1"/>
      <c r="C30" s="66"/>
      <c r="D30" s="146"/>
      <c r="E30" s="4">
        <v>4300</v>
      </c>
      <c r="F30" s="279"/>
      <c r="G30" s="148" t="s">
        <v>36</v>
      </c>
      <c r="H30" s="12">
        <v>1358152</v>
      </c>
      <c r="I30" s="12"/>
    </row>
    <row r="31" spans="2:9" ht="26.25" customHeight="1" thickBot="1">
      <c r="B31" s="1"/>
      <c r="C31" s="172"/>
      <c r="D31" s="146"/>
      <c r="E31" s="4">
        <v>4700</v>
      </c>
      <c r="F31" s="53"/>
      <c r="G31" s="92" t="s">
        <v>219</v>
      </c>
      <c r="H31" s="12">
        <v>5000</v>
      </c>
      <c r="I31" s="12"/>
    </row>
    <row r="32" spans="2:9" ht="16.5" customHeight="1" thickBot="1">
      <c r="B32" s="365"/>
      <c r="C32" s="109">
        <v>60014</v>
      </c>
      <c r="D32" s="80"/>
      <c r="E32" s="48"/>
      <c r="F32" s="402" t="s">
        <v>21</v>
      </c>
      <c r="G32" s="402"/>
      <c r="H32" s="50">
        <f>SUM(H33:H61)</f>
        <v>3863708</v>
      </c>
      <c r="I32" s="65">
        <f>I33+I34+I35+I36+I37</f>
        <v>312500</v>
      </c>
    </row>
    <row r="33" spans="2:9" ht="16.5" customHeight="1">
      <c r="B33" s="365"/>
      <c r="C33" s="19"/>
      <c r="D33" s="85"/>
      <c r="E33" s="86" t="s">
        <v>145</v>
      </c>
      <c r="F33" s="87"/>
      <c r="G33" s="69" t="s">
        <v>101</v>
      </c>
      <c r="H33" s="88"/>
      <c r="I33" s="10">
        <v>26000</v>
      </c>
    </row>
    <row r="34" spans="2:9" ht="25.5" customHeight="1">
      <c r="B34" s="365"/>
      <c r="C34" s="365"/>
      <c r="D34" s="85"/>
      <c r="E34" s="86" t="s">
        <v>225</v>
      </c>
      <c r="F34" s="87"/>
      <c r="G34" s="69" t="s">
        <v>169</v>
      </c>
      <c r="H34" s="88"/>
      <c r="I34" s="12">
        <v>6000</v>
      </c>
    </row>
    <row r="35" spans="2:9" ht="15" customHeight="1">
      <c r="B35" s="365"/>
      <c r="C35" s="365"/>
      <c r="D35" s="85"/>
      <c r="E35" s="86" t="s">
        <v>146</v>
      </c>
      <c r="F35" s="87"/>
      <c r="G35" s="69" t="s">
        <v>43</v>
      </c>
      <c r="H35" s="88"/>
      <c r="I35" s="12">
        <v>30000</v>
      </c>
    </row>
    <row r="36" spans="2:9" ht="16.5" customHeight="1">
      <c r="B36" s="365"/>
      <c r="C36" s="365"/>
      <c r="D36" s="85"/>
      <c r="E36" s="86" t="s">
        <v>154</v>
      </c>
      <c r="F36" s="87"/>
      <c r="G36" s="69" t="s">
        <v>85</v>
      </c>
      <c r="H36" s="88"/>
      <c r="I36" s="12">
        <v>500</v>
      </c>
    </row>
    <row r="37" spans="2:9" ht="39" customHeight="1">
      <c r="B37" s="365"/>
      <c r="C37" s="365"/>
      <c r="D37" s="85"/>
      <c r="E37" s="86" t="s">
        <v>249</v>
      </c>
      <c r="F37" s="87"/>
      <c r="G37" s="69" t="s">
        <v>250</v>
      </c>
      <c r="H37" s="88"/>
      <c r="I37" s="12">
        <v>250000</v>
      </c>
    </row>
    <row r="38" spans="2:9" ht="13.5" customHeight="1">
      <c r="B38" s="365"/>
      <c r="C38" s="365"/>
      <c r="D38" s="85"/>
      <c r="E38" s="2">
        <v>3020</v>
      </c>
      <c r="F38" s="87"/>
      <c r="G38" s="69" t="s">
        <v>197</v>
      </c>
      <c r="H38" s="77">
        <v>8000</v>
      </c>
      <c r="I38" s="12"/>
    </row>
    <row r="39" spans="2:9" ht="13.5" customHeight="1">
      <c r="B39" s="365"/>
      <c r="C39" s="365"/>
      <c r="D39" s="89"/>
      <c r="E39" s="2">
        <v>4010</v>
      </c>
      <c r="F39" s="350" t="s">
        <v>8</v>
      </c>
      <c r="G39" s="351"/>
      <c r="H39" s="77">
        <v>589714</v>
      </c>
      <c r="I39" s="59"/>
    </row>
    <row r="40" spans="2:9" ht="13.5" customHeight="1">
      <c r="B40" s="365"/>
      <c r="C40" s="365"/>
      <c r="D40" s="52"/>
      <c r="E40" s="2">
        <v>4040</v>
      </c>
      <c r="F40" s="350" t="s">
        <v>14</v>
      </c>
      <c r="G40" s="351"/>
      <c r="H40" s="77">
        <v>45574</v>
      </c>
      <c r="I40" s="59"/>
    </row>
    <row r="41" spans="2:9" ht="13.5" customHeight="1">
      <c r="B41" s="365"/>
      <c r="C41" s="365"/>
      <c r="D41" s="52"/>
      <c r="E41" s="2">
        <v>4110</v>
      </c>
      <c r="F41" s="350" t="s">
        <v>9</v>
      </c>
      <c r="G41" s="351"/>
      <c r="H41" s="77">
        <v>91330</v>
      </c>
      <c r="I41" s="59"/>
    </row>
    <row r="42" spans="2:9" ht="13.5" customHeight="1">
      <c r="B42" s="365"/>
      <c r="C42" s="365"/>
      <c r="D42" s="52"/>
      <c r="E42" s="2">
        <v>4120</v>
      </c>
      <c r="F42" s="350" t="s">
        <v>10</v>
      </c>
      <c r="G42" s="351"/>
      <c r="H42" s="77">
        <v>14090</v>
      </c>
      <c r="I42" s="59"/>
    </row>
    <row r="43" spans="2:9" ht="13.5" customHeight="1">
      <c r="B43" s="365"/>
      <c r="C43" s="365"/>
      <c r="D43" s="52"/>
      <c r="E43" s="2">
        <v>4170</v>
      </c>
      <c r="F43" s="71" t="s">
        <v>186</v>
      </c>
      <c r="G43" s="72" t="s">
        <v>186</v>
      </c>
      <c r="H43" s="77">
        <v>13000</v>
      </c>
      <c r="I43" s="59"/>
    </row>
    <row r="44" spans="2:9" ht="13.5" customHeight="1">
      <c r="B44" s="365"/>
      <c r="C44" s="365"/>
      <c r="D44" s="52"/>
      <c r="E44" s="2">
        <v>4210</v>
      </c>
      <c r="F44" s="350" t="s">
        <v>22</v>
      </c>
      <c r="G44" s="351"/>
      <c r="H44" s="77">
        <v>100000</v>
      </c>
      <c r="I44" s="59"/>
    </row>
    <row r="45" spans="2:9" ht="13.5" customHeight="1">
      <c r="B45" s="365"/>
      <c r="C45" s="365"/>
      <c r="D45" s="52"/>
      <c r="E45" s="2">
        <v>4260</v>
      </c>
      <c r="F45" s="350" t="s">
        <v>15</v>
      </c>
      <c r="G45" s="351"/>
      <c r="H45" s="77">
        <v>18000</v>
      </c>
      <c r="I45" s="59"/>
    </row>
    <row r="46" spans="2:9" ht="13.5" customHeight="1">
      <c r="B46" s="365"/>
      <c r="C46" s="365"/>
      <c r="D46" s="52"/>
      <c r="E46" s="2">
        <v>4270</v>
      </c>
      <c r="F46" s="350" t="s">
        <v>23</v>
      </c>
      <c r="G46" s="351"/>
      <c r="H46" s="77">
        <v>200000</v>
      </c>
      <c r="I46" s="59"/>
    </row>
    <row r="47" spans="2:9" ht="13.5" customHeight="1">
      <c r="B47" s="365"/>
      <c r="C47" s="365"/>
      <c r="D47" s="52"/>
      <c r="E47" s="2">
        <v>4280</v>
      </c>
      <c r="F47" s="71"/>
      <c r="G47" s="72" t="s">
        <v>185</v>
      </c>
      <c r="H47" s="77">
        <v>2000</v>
      </c>
      <c r="I47" s="59"/>
    </row>
    <row r="48" spans="2:9" ht="13.5" customHeight="1">
      <c r="B48" s="365"/>
      <c r="C48" s="365"/>
      <c r="D48" s="52"/>
      <c r="E48" s="1">
        <v>4300</v>
      </c>
      <c r="F48" s="318" t="s">
        <v>24</v>
      </c>
      <c r="G48" s="319"/>
      <c r="H48" s="93">
        <v>472537</v>
      </c>
      <c r="I48" s="59"/>
    </row>
    <row r="49" spans="2:9" ht="13.5" customHeight="1">
      <c r="B49" s="365"/>
      <c r="C49" s="365"/>
      <c r="D49" s="52"/>
      <c r="E49" s="4">
        <v>4350</v>
      </c>
      <c r="F49" s="71"/>
      <c r="G49" s="72" t="s">
        <v>203</v>
      </c>
      <c r="H49" s="94">
        <v>1500</v>
      </c>
      <c r="I49" s="59"/>
    </row>
    <row r="50" spans="2:9" ht="25.5">
      <c r="B50" s="365"/>
      <c r="C50" s="365"/>
      <c r="D50" s="52"/>
      <c r="E50" s="2">
        <v>4360</v>
      </c>
      <c r="F50" s="68"/>
      <c r="G50" s="95" t="s">
        <v>217</v>
      </c>
      <c r="H50" s="77">
        <v>3500</v>
      </c>
      <c r="I50" s="59"/>
    </row>
    <row r="51" spans="2:9" ht="25.5">
      <c r="B51" s="365"/>
      <c r="C51" s="365"/>
      <c r="D51" s="52"/>
      <c r="E51" s="2">
        <v>4370</v>
      </c>
      <c r="F51" s="68"/>
      <c r="G51" s="72" t="s">
        <v>218</v>
      </c>
      <c r="H51" s="77">
        <v>4000</v>
      </c>
      <c r="I51" s="59"/>
    </row>
    <row r="52" spans="2:9" ht="19.5" customHeight="1">
      <c r="B52" s="365"/>
      <c r="C52" s="365"/>
      <c r="D52" s="52"/>
      <c r="E52" s="2">
        <v>4400</v>
      </c>
      <c r="F52" s="68"/>
      <c r="G52" s="69" t="s">
        <v>227</v>
      </c>
      <c r="H52" s="77">
        <v>45000</v>
      </c>
      <c r="I52" s="59"/>
    </row>
    <row r="53" spans="2:9" ht="13.5" customHeight="1">
      <c r="B53" s="365"/>
      <c r="C53" s="365"/>
      <c r="D53" s="56"/>
      <c r="E53" s="2">
        <v>4410</v>
      </c>
      <c r="F53" s="346" t="s">
        <v>16</v>
      </c>
      <c r="G53" s="347"/>
      <c r="H53" s="77">
        <v>200</v>
      </c>
      <c r="I53" s="59"/>
    </row>
    <row r="54" spans="2:9" ht="13.5" customHeight="1">
      <c r="B54" s="365"/>
      <c r="C54" s="365"/>
      <c r="D54" s="52"/>
      <c r="E54" s="2">
        <v>4430</v>
      </c>
      <c r="F54" s="350" t="s">
        <v>25</v>
      </c>
      <c r="G54" s="351"/>
      <c r="H54" s="77">
        <v>9300</v>
      </c>
      <c r="I54" s="59"/>
    </row>
    <row r="55" spans="2:9" ht="13.5" customHeight="1">
      <c r="B55" s="365"/>
      <c r="C55" s="365"/>
      <c r="D55" s="52"/>
      <c r="E55" s="2">
        <v>4440</v>
      </c>
      <c r="F55" s="350" t="s">
        <v>26</v>
      </c>
      <c r="G55" s="351"/>
      <c r="H55" s="77">
        <v>30563</v>
      </c>
      <c r="I55" s="59"/>
    </row>
    <row r="56" spans="2:9" ht="13.5" customHeight="1">
      <c r="B56" s="365"/>
      <c r="C56" s="365"/>
      <c r="D56" s="52"/>
      <c r="E56" s="2">
        <v>4500</v>
      </c>
      <c r="F56" s="71"/>
      <c r="G56" s="72" t="s">
        <v>204</v>
      </c>
      <c r="H56" s="77">
        <v>2800</v>
      </c>
      <c r="I56" s="59"/>
    </row>
    <row r="57" spans="2:9" ht="13.5" customHeight="1">
      <c r="B57" s="365"/>
      <c r="C57" s="365"/>
      <c r="D57" s="52"/>
      <c r="E57" s="4">
        <v>4520</v>
      </c>
      <c r="F57" s="350" t="s">
        <v>232</v>
      </c>
      <c r="G57" s="351"/>
      <c r="H57" s="96">
        <v>500</v>
      </c>
      <c r="I57" s="59"/>
    </row>
    <row r="58" spans="2:9" ht="27" customHeight="1">
      <c r="B58" s="365"/>
      <c r="C58" s="365"/>
      <c r="D58" s="52"/>
      <c r="E58" s="4">
        <v>4700</v>
      </c>
      <c r="F58" s="71"/>
      <c r="G58" s="92" t="s">
        <v>219</v>
      </c>
      <c r="H58" s="96">
        <v>1000</v>
      </c>
      <c r="I58" s="59"/>
    </row>
    <row r="59" spans="2:9" ht="13.5" customHeight="1">
      <c r="B59" s="365"/>
      <c r="C59" s="365"/>
      <c r="D59" s="52"/>
      <c r="E59" s="4">
        <v>4740</v>
      </c>
      <c r="F59" s="71"/>
      <c r="G59" s="7" t="s">
        <v>214</v>
      </c>
      <c r="H59" s="96">
        <v>300</v>
      </c>
      <c r="I59" s="59"/>
    </row>
    <row r="60" spans="2:9" ht="13.5" customHeight="1">
      <c r="B60" s="365"/>
      <c r="C60" s="365"/>
      <c r="D60" s="56"/>
      <c r="E60" s="4">
        <v>4750</v>
      </c>
      <c r="F60" s="71"/>
      <c r="G60" s="7" t="s">
        <v>215</v>
      </c>
      <c r="H60" s="96">
        <v>800</v>
      </c>
      <c r="I60" s="59"/>
    </row>
    <row r="61" spans="2:9" ht="13.5" customHeight="1">
      <c r="B61" s="366"/>
      <c r="C61" s="366"/>
      <c r="D61" s="97"/>
      <c r="E61" s="4">
        <v>6050</v>
      </c>
      <c r="F61" s="71"/>
      <c r="G61" s="7" t="s">
        <v>184</v>
      </c>
      <c r="H61" s="96">
        <v>2210000</v>
      </c>
      <c r="I61" s="59"/>
    </row>
    <row r="62" spans="2:9" ht="16.5" customHeight="1" thickBot="1">
      <c r="B62" s="13">
        <v>630</v>
      </c>
      <c r="C62" s="98"/>
      <c r="D62" s="8"/>
      <c r="E62" s="8"/>
      <c r="F62" s="298" t="s">
        <v>27</v>
      </c>
      <c r="G62" s="298"/>
      <c r="H62" s="15">
        <f>SUM(H63)</f>
        <v>2000</v>
      </c>
      <c r="I62" s="99"/>
    </row>
    <row r="63" spans="2:9" ht="24.75" customHeight="1" thickBot="1">
      <c r="B63" s="352"/>
      <c r="C63" s="100">
        <v>63095</v>
      </c>
      <c r="D63" s="101"/>
      <c r="E63" s="48"/>
      <c r="F63" s="292" t="s">
        <v>28</v>
      </c>
      <c r="G63" s="373"/>
      <c r="H63" s="102">
        <f>SUM(H64:H64)</f>
        <v>2000</v>
      </c>
      <c r="I63" s="103"/>
    </row>
    <row r="64" spans="2:9" ht="24.75" customHeight="1">
      <c r="B64" s="352"/>
      <c r="C64" s="104"/>
      <c r="D64" s="52"/>
      <c r="E64" s="2">
        <v>2820</v>
      </c>
      <c r="F64" s="346" t="s">
        <v>236</v>
      </c>
      <c r="G64" s="398"/>
      <c r="H64" s="77">
        <v>2000</v>
      </c>
      <c r="I64" s="74"/>
    </row>
    <row r="65" spans="2:9" ht="15.75" customHeight="1" thickBot="1">
      <c r="B65" s="13">
        <v>700</v>
      </c>
      <c r="C65" s="356"/>
      <c r="D65" s="356"/>
      <c r="E65" s="8"/>
      <c r="F65" s="298" t="s">
        <v>29</v>
      </c>
      <c r="G65" s="298"/>
      <c r="H65" s="15">
        <f>SUM(H66)</f>
        <v>70000</v>
      </c>
      <c r="I65" s="15">
        <f>SUM(I66)</f>
        <v>810333</v>
      </c>
    </row>
    <row r="66" spans="2:9" ht="16.5" customHeight="1" thickBot="1">
      <c r="B66" s="352"/>
      <c r="C66" s="369">
        <v>70005</v>
      </c>
      <c r="D66" s="370"/>
      <c r="E66" s="48"/>
      <c r="F66" s="292" t="s">
        <v>30</v>
      </c>
      <c r="G66" s="373"/>
      <c r="H66" s="65">
        <f>SUM(H70:H74)</f>
        <v>70000</v>
      </c>
      <c r="I66" s="65">
        <f>SUM(I67:I69)</f>
        <v>810333</v>
      </c>
    </row>
    <row r="67" spans="2:9" ht="25.5" customHeight="1">
      <c r="B67" s="352"/>
      <c r="C67" s="372"/>
      <c r="D67" s="76"/>
      <c r="E67" s="86" t="s">
        <v>144</v>
      </c>
      <c r="F67" s="346" t="s">
        <v>32</v>
      </c>
      <c r="G67" s="347"/>
      <c r="H67" s="78"/>
      <c r="I67" s="10">
        <v>300000</v>
      </c>
    </row>
    <row r="68" spans="2:9" ht="54" customHeight="1">
      <c r="B68" s="352"/>
      <c r="C68" s="353"/>
      <c r="D68" s="76"/>
      <c r="E68" s="2">
        <v>2110</v>
      </c>
      <c r="F68" s="350" t="s">
        <v>7</v>
      </c>
      <c r="G68" s="351"/>
      <c r="H68" s="107"/>
      <c r="I68" s="12">
        <v>50000</v>
      </c>
    </row>
    <row r="69" spans="2:9" ht="42" customHeight="1">
      <c r="B69" s="352"/>
      <c r="C69" s="353"/>
      <c r="D69" s="76"/>
      <c r="E69" s="2">
        <v>2360</v>
      </c>
      <c r="F69" s="71"/>
      <c r="G69" s="72" t="s">
        <v>170</v>
      </c>
      <c r="H69" s="107"/>
      <c r="I69" s="12">
        <v>460333</v>
      </c>
    </row>
    <row r="70" spans="2:9" ht="12.75" customHeight="1">
      <c r="B70" s="352"/>
      <c r="C70" s="353"/>
      <c r="D70" s="76"/>
      <c r="E70" s="2">
        <v>4480</v>
      </c>
      <c r="F70" s="71"/>
      <c r="G70" s="108" t="s">
        <v>17</v>
      </c>
      <c r="H70" s="77">
        <v>200</v>
      </c>
      <c r="I70" s="12"/>
    </row>
    <row r="71" spans="2:9" ht="13.5" customHeight="1">
      <c r="B71" s="352"/>
      <c r="C71" s="353"/>
      <c r="D71" s="76"/>
      <c r="E71" s="4">
        <v>4210</v>
      </c>
      <c r="F71" s="350" t="s">
        <v>11</v>
      </c>
      <c r="G71" s="351"/>
      <c r="H71" s="96">
        <v>10000</v>
      </c>
      <c r="I71" s="59"/>
    </row>
    <row r="72" spans="2:9" ht="12.75" customHeight="1">
      <c r="B72" s="352"/>
      <c r="C72" s="353"/>
      <c r="D72" s="76"/>
      <c r="E72" s="4">
        <v>4260</v>
      </c>
      <c r="F72" s="350" t="s">
        <v>140</v>
      </c>
      <c r="G72" s="351"/>
      <c r="H72" s="96">
        <v>500</v>
      </c>
      <c r="I72" s="59"/>
    </row>
    <row r="73" spans="2:9" ht="13.5" customHeight="1">
      <c r="B73" s="352"/>
      <c r="C73" s="353"/>
      <c r="D73" s="76"/>
      <c r="E73" s="5">
        <v>4300</v>
      </c>
      <c r="F73" s="318" t="s">
        <v>24</v>
      </c>
      <c r="G73" s="319"/>
      <c r="H73" s="93">
        <v>58800</v>
      </c>
      <c r="I73" s="59"/>
    </row>
    <row r="74" spans="2:9" ht="13.5" customHeight="1">
      <c r="B74" s="1"/>
      <c r="C74" s="106"/>
      <c r="D74" s="76"/>
      <c r="E74" s="5">
        <v>4500</v>
      </c>
      <c r="F74" s="91"/>
      <c r="G74" s="92" t="s">
        <v>213</v>
      </c>
      <c r="H74" s="96">
        <v>500</v>
      </c>
      <c r="I74" s="59"/>
    </row>
    <row r="75" spans="2:9" ht="16.5" customHeight="1" thickBot="1">
      <c r="B75" s="13">
        <v>710</v>
      </c>
      <c r="C75" s="356"/>
      <c r="D75" s="356"/>
      <c r="E75" s="8"/>
      <c r="F75" s="298" t="s">
        <v>33</v>
      </c>
      <c r="G75" s="298"/>
      <c r="H75" s="15">
        <f>SUM(H76+H84+H87+H91)</f>
        <v>703265</v>
      </c>
      <c r="I75" s="15">
        <f>SUM(I76+I84+I87+I91)</f>
        <v>362150</v>
      </c>
    </row>
    <row r="76" spans="2:9" ht="27" customHeight="1" thickBot="1">
      <c r="B76" s="84"/>
      <c r="C76" s="109">
        <v>71012</v>
      </c>
      <c r="D76" s="109"/>
      <c r="E76" s="109"/>
      <c r="F76" s="110"/>
      <c r="G76" s="110" t="s">
        <v>198</v>
      </c>
      <c r="H76" s="65">
        <f>SUM(H78:H83)</f>
        <v>396115</v>
      </c>
      <c r="I76" s="65">
        <f>SUM(I77)</f>
        <v>55000</v>
      </c>
    </row>
    <row r="77" spans="2:9" ht="51.75" customHeight="1">
      <c r="B77" s="104"/>
      <c r="C77" s="66"/>
      <c r="D77" s="111"/>
      <c r="E77" s="2">
        <v>2110</v>
      </c>
      <c r="F77" s="346" t="s">
        <v>7</v>
      </c>
      <c r="G77" s="347"/>
      <c r="H77" s="112"/>
      <c r="I77" s="113">
        <v>55000</v>
      </c>
    </row>
    <row r="78" spans="2:9" ht="12.75" customHeight="1">
      <c r="B78" s="104"/>
      <c r="C78" s="66"/>
      <c r="D78" s="111"/>
      <c r="E78" s="2">
        <v>4010</v>
      </c>
      <c r="F78" s="71"/>
      <c r="G78" s="114" t="s">
        <v>202</v>
      </c>
      <c r="H78" s="77">
        <v>312112</v>
      </c>
      <c r="I78" s="115"/>
    </row>
    <row r="79" spans="2:9" ht="12.75" customHeight="1">
      <c r="B79" s="104"/>
      <c r="C79" s="66"/>
      <c r="D79" s="111"/>
      <c r="E79" s="2">
        <v>4040</v>
      </c>
      <c r="F79" s="71"/>
      <c r="G79" s="114" t="s">
        <v>14</v>
      </c>
      <c r="H79" s="77">
        <v>22303</v>
      </c>
      <c r="I79" s="115"/>
    </row>
    <row r="80" spans="2:9" ht="12.75" customHeight="1">
      <c r="B80" s="104"/>
      <c r="C80" s="66"/>
      <c r="D80" s="111"/>
      <c r="E80" s="2">
        <v>4110</v>
      </c>
      <c r="F80" s="71"/>
      <c r="G80" s="114" t="s">
        <v>9</v>
      </c>
      <c r="H80" s="77">
        <v>46900</v>
      </c>
      <c r="I80" s="115"/>
    </row>
    <row r="81" spans="2:9" ht="12.75" customHeight="1">
      <c r="B81" s="104"/>
      <c r="C81" s="66"/>
      <c r="D81" s="111"/>
      <c r="E81" s="2">
        <v>4120</v>
      </c>
      <c r="F81" s="71"/>
      <c r="G81" s="116" t="s">
        <v>10</v>
      </c>
      <c r="H81" s="77">
        <v>6800</v>
      </c>
      <c r="I81" s="115"/>
    </row>
    <row r="82" spans="2:9" ht="12.75" customHeight="1">
      <c r="B82" s="104"/>
      <c r="C82" s="66"/>
      <c r="D82" s="76"/>
      <c r="E82" s="1">
        <v>4410</v>
      </c>
      <c r="F82" s="53"/>
      <c r="G82" s="114" t="s">
        <v>258</v>
      </c>
      <c r="H82" s="93">
        <v>1000</v>
      </c>
      <c r="I82" s="115"/>
    </row>
    <row r="83" spans="2:9" ht="12.75" customHeight="1">
      <c r="B83" s="104"/>
      <c r="C83" s="66"/>
      <c r="D83" s="76"/>
      <c r="E83" s="4">
        <v>4440</v>
      </c>
      <c r="F83" s="53"/>
      <c r="G83" s="117" t="s">
        <v>26</v>
      </c>
      <c r="H83" s="93">
        <v>7000</v>
      </c>
      <c r="I83" s="115"/>
    </row>
    <row r="84" spans="1:9" ht="24.75" customHeight="1" thickBot="1">
      <c r="A84" s="118"/>
      <c r="B84" s="1"/>
      <c r="C84" s="13">
        <v>71013</v>
      </c>
      <c r="D84" s="13"/>
      <c r="E84" s="8"/>
      <c r="F84" s="313" t="s">
        <v>34</v>
      </c>
      <c r="G84" s="314"/>
      <c r="H84" s="119">
        <f>SUM(H86)</f>
        <v>25000</v>
      </c>
      <c r="I84" s="16">
        <f>SUM(I85)</f>
        <v>25000</v>
      </c>
    </row>
    <row r="85" spans="1:9" ht="52.5" customHeight="1">
      <c r="A85" s="118"/>
      <c r="B85" s="1"/>
      <c r="C85" s="331"/>
      <c r="D85" s="2"/>
      <c r="E85" s="2">
        <v>2110</v>
      </c>
      <c r="F85" s="346" t="s">
        <v>7</v>
      </c>
      <c r="G85" s="347"/>
      <c r="H85" s="107"/>
      <c r="I85" s="10">
        <v>25000</v>
      </c>
    </row>
    <row r="86" spans="1:9" ht="13.5" customHeight="1">
      <c r="A86" s="118"/>
      <c r="B86" s="1"/>
      <c r="C86" s="332"/>
      <c r="D86" s="4"/>
      <c r="E86" s="4">
        <v>4300</v>
      </c>
      <c r="F86" s="350" t="s">
        <v>24</v>
      </c>
      <c r="G86" s="351"/>
      <c r="H86" s="120">
        <v>25000</v>
      </c>
      <c r="I86" s="59"/>
    </row>
    <row r="87" spans="2:9" ht="24.75" customHeight="1">
      <c r="B87" s="1"/>
      <c r="C87" s="376">
        <v>71014</v>
      </c>
      <c r="D87" s="377"/>
      <c r="E87" s="345"/>
      <c r="F87" s="386" t="s">
        <v>84</v>
      </c>
      <c r="G87" s="387"/>
      <c r="H87" s="335">
        <f>SUM(H90)</f>
        <v>10320</v>
      </c>
      <c r="I87" s="121">
        <f>SUM(I89)</f>
        <v>10320</v>
      </c>
    </row>
    <row r="88" spans="2:9" ht="13.5" customHeight="1" hidden="1" thickBot="1">
      <c r="B88" s="1"/>
      <c r="C88" s="369"/>
      <c r="D88" s="370"/>
      <c r="E88" s="291"/>
      <c r="F88" s="313" t="s">
        <v>31</v>
      </c>
      <c r="G88" s="314"/>
      <c r="H88" s="335"/>
      <c r="I88" s="65"/>
    </row>
    <row r="89" spans="2:9" ht="54" customHeight="1">
      <c r="B89" s="1"/>
      <c r="C89" s="367"/>
      <c r="D89" s="368"/>
      <c r="E89" s="2">
        <v>2110</v>
      </c>
      <c r="F89" s="346" t="s">
        <v>7</v>
      </c>
      <c r="G89" s="347"/>
      <c r="H89" s="107"/>
      <c r="I89" s="10">
        <v>10320</v>
      </c>
    </row>
    <row r="90" spans="2:9" ht="16.5" customHeight="1">
      <c r="B90" s="352"/>
      <c r="C90" s="367"/>
      <c r="D90" s="368"/>
      <c r="E90" s="2">
        <v>4300</v>
      </c>
      <c r="F90" s="350" t="s">
        <v>24</v>
      </c>
      <c r="G90" s="351"/>
      <c r="H90" s="123">
        <v>10320</v>
      </c>
      <c r="I90" s="59"/>
    </row>
    <row r="91" spans="2:9" ht="15.75" customHeight="1" thickBot="1">
      <c r="B91" s="352"/>
      <c r="C91" s="13">
        <v>71015</v>
      </c>
      <c r="D91" s="124"/>
      <c r="E91" s="8"/>
      <c r="F91" s="313" t="s">
        <v>35</v>
      </c>
      <c r="G91" s="314"/>
      <c r="H91" s="119">
        <f>SUM(H93:H110)</f>
        <v>271830</v>
      </c>
      <c r="I91" s="16">
        <f>SUM(I92:I92)</f>
        <v>271830</v>
      </c>
    </row>
    <row r="92" spans="2:9" ht="53.25" customHeight="1">
      <c r="B92" s="352"/>
      <c r="C92" s="125"/>
      <c r="D92" s="56"/>
      <c r="E92" s="2">
        <v>2110</v>
      </c>
      <c r="F92" s="346" t="s">
        <v>7</v>
      </c>
      <c r="G92" s="347"/>
      <c r="H92" s="107"/>
      <c r="I92" s="10">
        <v>271830</v>
      </c>
    </row>
    <row r="93" spans="2:10" ht="13.5" customHeight="1">
      <c r="B93" s="352"/>
      <c r="C93" s="126"/>
      <c r="D93" s="52"/>
      <c r="E93" s="2">
        <v>4010</v>
      </c>
      <c r="F93" s="350" t="s">
        <v>8</v>
      </c>
      <c r="G93" s="351"/>
      <c r="H93" s="58">
        <v>65000</v>
      </c>
      <c r="I93" s="59"/>
      <c r="J93" s="118"/>
    </row>
    <row r="94" spans="2:10" ht="13.5" customHeight="1">
      <c r="B94" s="352"/>
      <c r="C94" s="126"/>
      <c r="D94" s="52"/>
      <c r="E94" s="2">
        <v>4020</v>
      </c>
      <c r="F94" s="350" t="s">
        <v>183</v>
      </c>
      <c r="G94" s="351"/>
      <c r="H94" s="58">
        <v>116160</v>
      </c>
      <c r="I94" s="59"/>
      <c r="J94" s="118"/>
    </row>
    <row r="95" spans="2:10" ht="13.5" customHeight="1">
      <c r="B95" s="1"/>
      <c r="C95" s="126"/>
      <c r="D95" s="52"/>
      <c r="E95" s="2">
        <v>4040</v>
      </c>
      <c r="F95" s="350" t="s">
        <v>14</v>
      </c>
      <c r="G95" s="351"/>
      <c r="H95" s="58">
        <v>12516</v>
      </c>
      <c r="I95" s="59"/>
      <c r="J95" s="118"/>
    </row>
    <row r="96" spans="2:10" ht="13.5" customHeight="1">
      <c r="B96" s="1"/>
      <c r="C96" s="126"/>
      <c r="D96" s="52"/>
      <c r="E96" s="2">
        <v>4110</v>
      </c>
      <c r="F96" s="350" t="s">
        <v>9</v>
      </c>
      <c r="G96" s="351"/>
      <c r="H96" s="58">
        <v>31369</v>
      </c>
      <c r="I96" s="59"/>
      <c r="J96" s="118"/>
    </row>
    <row r="97" spans="2:10" ht="13.5" customHeight="1">
      <c r="B97" s="1"/>
      <c r="C97" s="126"/>
      <c r="D97" s="52"/>
      <c r="E97" s="4">
        <v>4120</v>
      </c>
      <c r="F97" s="350" t="s">
        <v>10</v>
      </c>
      <c r="G97" s="351"/>
      <c r="H97" s="58">
        <v>4700</v>
      </c>
      <c r="I97" s="59"/>
      <c r="J97" s="118"/>
    </row>
    <row r="98" spans="2:10" ht="13.5" customHeight="1">
      <c r="B98" s="1"/>
      <c r="C98" s="126"/>
      <c r="D98" s="126"/>
      <c r="E98" s="4">
        <v>4170</v>
      </c>
      <c r="F98" s="71"/>
      <c r="G98" s="72" t="s">
        <v>186</v>
      </c>
      <c r="H98" s="127">
        <v>1190</v>
      </c>
      <c r="I98" s="59"/>
      <c r="J98" s="118"/>
    </row>
    <row r="99" spans="2:10" ht="13.5" customHeight="1">
      <c r="B99" s="1"/>
      <c r="C99" s="126"/>
      <c r="D99" s="122"/>
      <c r="E99" s="4">
        <v>4210</v>
      </c>
      <c r="F99" s="350" t="s">
        <v>22</v>
      </c>
      <c r="G99" s="351"/>
      <c r="H99" s="127">
        <v>6190</v>
      </c>
      <c r="I99" s="59"/>
      <c r="J99" s="118"/>
    </row>
    <row r="100" spans="2:10" ht="13.5" customHeight="1">
      <c r="B100" s="1"/>
      <c r="C100" s="126"/>
      <c r="D100" s="122"/>
      <c r="E100" s="4">
        <v>4280</v>
      </c>
      <c r="F100" s="71"/>
      <c r="G100" s="72" t="s">
        <v>185</v>
      </c>
      <c r="H100" s="127">
        <v>300</v>
      </c>
      <c r="I100" s="59"/>
      <c r="J100" s="118"/>
    </row>
    <row r="101" spans="2:10" ht="13.5" customHeight="1">
      <c r="B101" s="1"/>
      <c r="C101" s="126"/>
      <c r="D101" s="122"/>
      <c r="E101" s="4">
        <v>4300</v>
      </c>
      <c r="F101" s="350" t="s">
        <v>36</v>
      </c>
      <c r="G101" s="351"/>
      <c r="H101" s="58">
        <v>6000</v>
      </c>
      <c r="I101" s="59"/>
      <c r="J101" s="118"/>
    </row>
    <row r="102" spans="2:10" ht="25.5">
      <c r="B102" s="1"/>
      <c r="C102" s="126"/>
      <c r="D102" s="122"/>
      <c r="E102" s="5">
        <v>4360</v>
      </c>
      <c r="F102" s="91"/>
      <c r="G102" s="72" t="s">
        <v>217</v>
      </c>
      <c r="H102" s="58">
        <v>500</v>
      </c>
      <c r="I102" s="59"/>
      <c r="J102" s="118"/>
    </row>
    <row r="103" spans="2:10" ht="25.5">
      <c r="B103" s="1"/>
      <c r="C103" s="126"/>
      <c r="D103" s="122"/>
      <c r="E103" s="5">
        <v>4370</v>
      </c>
      <c r="F103" s="91"/>
      <c r="G103" s="72" t="s">
        <v>218</v>
      </c>
      <c r="H103" s="58">
        <v>3000</v>
      </c>
      <c r="I103" s="59"/>
      <c r="J103" s="118"/>
    </row>
    <row r="104" spans="2:10" ht="13.5" customHeight="1">
      <c r="B104" s="1"/>
      <c r="C104" s="126"/>
      <c r="D104" s="122"/>
      <c r="E104" s="5">
        <v>4400</v>
      </c>
      <c r="F104" s="91"/>
      <c r="G104" s="7" t="s">
        <v>227</v>
      </c>
      <c r="H104" s="58">
        <v>7405</v>
      </c>
      <c r="I104" s="59"/>
      <c r="J104" s="118"/>
    </row>
    <row r="105" spans="2:9" ht="12.75" customHeight="1">
      <c r="B105" s="1"/>
      <c r="C105" s="126"/>
      <c r="D105" s="122"/>
      <c r="E105" s="5">
        <v>4410</v>
      </c>
      <c r="F105" s="318" t="s">
        <v>16</v>
      </c>
      <c r="G105" s="319"/>
      <c r="H105" s="58">
        <v>500</v>
      </c>
      <c r="I105" s="59"/>
    </row>
    <row r="106" spans="2:9" ht="12.75" customHeight="1">
      <c r="B106" s="1"/>
      <c r="C106" s="126"/>
      <c r="D106" s="122"/>
      <c r="E106" s="5">
        <v>4440</v>
      </c>
      <c r="F106" s="91"/>
      <c r="G106" s="92" t="s">
        <v>26</v>
      </c>
      <c r="H106" s="11">
        <v>5000</v>
      </c>
      <c r="I106" s="59"/>
    </row>
    <row r="107" spans="2:9" ht="12.75" customHeight="1">
      <c r="B107" s="1"/>
      <c r="C107" s="126"/>
      <c r="D107" s="122"/>
      <c r="E107" s="5">
        <v>4550</v>
      </c>
      <c r="F107" s="91"/>
      <c r="G107" s="92" t="s">
        <v>230</v>
      </c>
      <c r="H107" s="11">
        <v>2000</v>
      </c>
      <c r="I107" s="59"/>
    </row>
    <row r="108" spans="2:9" ht="26.25" customHeight="1">
      <c r="B108" s="1"/>
      <c r="C108" s="126"/>
      <c r="D108" s="122"/>
      <c r="E108" s="5">
        <v>4700</v>
      </c>
      <c r="F108" s="91"/>
      <c r="G108" s="92" t="s">
        <v>219</v>
      </c>
      <c r="H108" s="11">
        <v>2000</v>
      </c>
      <c r="I108" s="59"/>
    </row>
    <row r="109" spans="2:9" ht="26.25" customHeight="1">
      <c r="B109" s="1"/>
      <c r="C109" s="126"/>
      <c r="D109" s="122"/>
      <c r="E109" s="5">
        <v>4740</v>
      </c>
      <c r="F109" s="91"/>
      <c r="G109" s="72" t="s">
        <v>220</v>
      </c>
      <c r="H109" s="11">
        <v>4000</v>
      </c>
      <c r="I109" s="59"/>
    </row>
    <row r="110" spans="2:9" ht="24.75" customHeight="1">
      <c r="B110" s="1"/>
      <c r="C110" s="126"/>
      <c r="D110" s="122"/>
      <c r="E110" s="5">
        <v>4750</v>
      </c>
      <c r="F110" s="91"/>
      <c r="G110" s="72" t="s">
        <v>221</v>
      </c>
      <c r="H110" s="11">
        <v>4000</v>
      </c>
      <c r="I110" s="59"/>
    </row>
    <row r="111" spans="2:9" ht="18.75" customHeight="1" thickBot="1">
      <c r="B111" s="13">
        <v>750</v>
      </c>
      <c r="C111" s="20"/>
      <c r="D111" s="20"/>
      <c r="E111" s="8"/>
      <c r="F111" s="399" t="s">
        <v>37</v>
      </c>
      <c r="G111" s="399"/>
      <c r="H111" s="15">
        <f>SUM(H112+H119+H123+H152+H161)</f>
        <v>4264258</v>
      </c>
      <c r="I111" s="15">
        <f>SUM(I112+I123+I152)</f>
        <v>499211</v>
      </c>
    </row>
    <row r="112" spans="2:9" ht="16.5" customHeight="1" thickBot="1">
      <c r="B112" s="84"/>
      <c r="C112" s="369">
        <v>75011</v>
      </c>
      <c r="D112" s="370"/>
      <c r="E112" s="128"/>
      <c r="F112" s="292" t="s">
        <v>38</v>
      </c>
      <c r="G112" s="373"/>
      <c r="H112" s="65">
        <f>SUM(H114:H118)</f>
        <v>105358</v>
      </c>
      <c r="I112" s="65">
        <f>SUM(I113)</f>
        <v>105358</v>
      </c>
    </row>
    <row r="113" spans="2:9" ht="53.25" customHeight="1">
      <c r="B113" s="1"/>
      <c r="C113" s="359"/>
      <c r="D113" s="76"/>
      <c r="E113" s="1">
        <v>2110</v>
      </c>
      <c r="F113" s="346" t="s">
        <v>7</v>
      </c>
      <c r="G113" s="347"/>
      <c r="H113" s="74"/>
      <c r="I113" s="21">
        <v>105358</v>
      </c>
    </row>
    <row r="114" spans="2:9" ht="13.5" customHeight="1">
      <c r="B114" s="1"/>
      <c r="C114" s="353"/>
      <c r="D114" s="76"/>
      <c r="E114" s="4">
        <v>4010</v>
      </c>
      <c r="F114" s="350" t="s">
        <v>8</v>
      </c>
      <c r="G114" s="351"/>
      <c r="H114" s="58">
        <v>73000</v>
      </c>
      <c r="I114" s="59"/>
    </row>
    <row r="115" spans="2:9" ht="12.75" customHeight="1">
      <c r="B115" s="1"/>
      <c r="C115" s="353"/>
      <c r="D115" s="111"/>
      <c r="E115" s="2">
        <v>4040</v>
      </c>
      <c r="F115" s="350" t="s">
        <v>14</v>
      </c>
      <c r="G115" s="351"/>
      <c r="H115" s="58">
        <v>8000</v>
      </c>
      <c r="I115" s="59"/>
    </row>
    <row r="116" spans="2:9" ht="13.5" customHeight="1">
      <c r="B116" s="1"/>
      <c r="C116" s="371"/>
      <c r="D116" s="76"/>
      <c r="E116" s="2">
        <v>4110</v>
      </c>
      <c r="F116" s="350" t="s">
        <v>9</v>
      </c>
      <c r="G116" s="351"/>
      <c r="H116" s="58">
        <v>15100</v>
      </c>
      <c r="I116" s="59"/>
    </row>
    <row r="117" spans="2:9" ht="13.5" customHeight="1">
      <c r="B117" s="1"/>
      <c r="C117" s="371"/>
      <c r="D117" s="111"/>
      <c r="E117" s="4">
        <v>4120</v>
      </c>
      <c r="F117" s="350" t="s">
        <v>10</v>
      </c>
      <c r="G117" s="351"/>
      <c r="H117" s="58">
        <v>1900</v>
      </c>
      <c r="I117" s="59"/>
    </row>
    <row r="118" spans="2:10" ht="13.5" customHeight="1">
      <c r="B118" s="1"/>
      <c r="C118" s="371"/>
      <c r="D118" s="52"/>
      <c r="E118" s="5">
        <v>4440</v>
      </c>
      <c r="F118" s="392" t="s">
        <v>26</v>
      </c>
      <c r="G118" s="392"/>
      <c r="H118" s="130">
        <v>7358</v>
      </c>
      <c r="I118" s="74"/>
      <c r="J118" s="118"/>
    </row>
    <row r="119" spans="2:10" ht="15.75" customHeight="1" thickBot="1">
      <c r="B119" s="1"/>
      <c r="C119" s="13">
        <v>75019</v>
      </c>
      <c r="D119" s="8"/>
      <c r="E119" s="8"/>
      <c r="F119" s="298" t="s">
        <v>39</v>
      </c>
      <c r="G119" s="298"/>
      <c r="H119" s="75">
        <f>SUM(H120:H122)</f>
        <v>200000</v>
      </c>
      <c r="I119" s="16">
        <f>SUM(I120:I122)</f>
        <v>0</v>
      </c>
      <c r="J119" s="118"/>
    </row>
    <row r="120" spans="2:9" ht="14.25" customHeight="1">
      <c r="B120" s="1"/>
      <c r="C120" s="371"/>
      <c r="D120" s="52"/>
      <c r="E120" s="2">
        <v>3030</v>
      </c>
      <c r="F120" s="346" t="s">
        <v>40</v>
      </c>
      <c r="G120" s="347"/>
      <c r="H120" s="133">
        <v>198000</v>
      </c>
      <c r="I120" s="74"/>
    </row>
    <row r="121" spans="2:9" ht="13.5" customHeight="1">
      <c r="B121" s="1"/>
      <c r="C121" s="371"/>
      <c r="D121" s="52"/>
      <c r="E121" s="4">
        <v>4210</v>
      </c>
      <c r="F121" s="350" t="s">
        <v>22</v>
      </c>
      <c r="G121" s="351"/>
      <c r="H121" s="96">
        <v>1000</v>
      </c>
      <c r="I121" s="59"/>
    </row>
    <row r="122" spans="2:9" ht="13.5" customHeight="1">
      <c r="B122" s="1"/>
      <c r="C122" s="371"/>
      <c r="D122" s="52"/>
      <c r="E122" s="4">
        <v>4410</v>
      </c>
      <c r="F122" s="350" t="s">
        <v>16</v>
      </c>
      <c r="G122" s="351"/>
      <c r="H122" s="96">
        <v>1000</v>
      </c>
      <c r="I122" s="59"/>
    </row>
    <row r="123" spans="2:9" ht="16.5" customHeight="1" thickBot="1">
      <c r="B123" s="1"/>
      <c r="C123" s="322">
        <v>75020</v>
      </c>
      <c r="D123" s="322"/>
      <c r="E123" s="8"/>
      <c r="F123" s="298" t="s">
        <v>41</v>
      </c>
      <c r="G123" s="298"/>
      <c r="H123" s="16">
        <f>SUM(H130:H151)</f>
        <v>3862900</v>
      </c>
      <c r="I123" s="65">
        <f>SUM(I124:I129)</f>
        <v>366853</v>
      </c>
    </row>
    <row r="124" spans="2:9" ht="17.25" customHeight="1">
      <c r="B124" s="1"/>
      <c r="C124" s="134"/>
      <c r="D124" s="85"/>
      <c r="E124" s="135" t="s">
        <v>145</v>
      </c>
      <c r="F124" s="346" t="s">
        <v>101</v>
      </c>
      <c r="G124" s="395"/>
      <c r="H124" s="131"/>
      <c r="I124" s="137">
        <v>1000</v>
      </c>
    </row>
    <row r="125" spans="2:9" ht="26.25" customHeight="1">
      <c r="B125" s="1"/>
      <c r="C125" s="134"/>
      <c r="D125" s="85"/>
      <c r="E125" s="138" t="s">
        <v>225</v>
      </c>
      <c r="F125" s="71"/>
      <c r="G125" s="136" t="s">
        <v>169</v>
      </c>
      <c r="H125" s="121"/>
      <c r="I125" s="139">
        <v>350000</v>
      </c>
    </row>
    <row r="126" spans="2:9" ht="13.5" customHeight="1">
      <c r="B126" s="1"/>
      <c r="C126" s="134"/>
      <c r="D126" s="76"/>
      <c r="E126" s="138" t="s">
        <v>146</v>
      </c>
      <c r="F126" s="350" t="s">
        <v>43</v>
      </c>
      <c r="G126" s="325"/>
      <c r="H126" s="59"/>
      <c r="I126" s="120">
        <v>4000</v>
      </c>
    </row>
    <row r="127" spans="2:9" ht="13.5" customHeight="1">
      <c r="B127" s="1"/>
      <c r="C127" s="134"/>
      <c r="D127" s="76"/>
      <c r="E127" s="138" t="s">
        <v>154</v>
      </c>
      <c r="F127" s="71" t="s">
        <v>85</v>
      </c>
      <c r="G127" s="140" t="s">
        <v>85</v>
      </c>
      <c r="H127" s="59"/>
      <c r="I127" s="120">
        <v>4000</v>
      </c>
    </row>
    <row r="128" spans="2:9" ht="13.5" customHeight="1">
      <c r="B128" s="352"/>
      <c r="C128" s="134"/>
      <c r="D128" s="76"/>
      <c r="E128" s="138" t="s">
        <v>147</v>
      </c>
      <c r="F128" s="350" t="s">
        <v>44</v>
      </c>
      <c r="G128" s="325"/>
      <c r="H128" s="59"/>
      <c r="I128" s="12">
        <v>7800</v>
      </c>
    </row>
    <row r="129" spans="2:9" ht="13.5" customHeight="1">
      <c r="B129" s="352"/>
      <c r="C129" s="134"/>
      <c r="D129" s="76"/>
      <c r="E129" s="86" t="s">
        <v>171</v>
      </c>
      <c r="F129" s="71"/>
      <c r="G129" s="140" t="s">
        <v>170</v>
      </c>
      <c r="H129" s="59"/>
      <c r="I129" s="12">
        <v>53</v>
      </c>
    </row>
    <row r="130" spans="2:10" ht="12.75" customHeight="1">
      <c r="B130" s="352"/>
      <c r="C130" s="134"/>
      <c r="D130" s="76"/>
      <c r="E130" s="2">
        <v>3020</v>
      </c>
      <c r="F130" s="350" t="s">
        <v>197</v>
      </c>
      <c r="G130" s="351"/>
      <c r="H130" s="11">
        <v>2000</v>
      </c>
      <c r="I130" s="12"/>
      <c r="J130" s="141"/>
    </row>
    <row r="131" spans="2:9" ht="12.75" customHeight="1">
      <c r="B131" s="352"/>
      <c r="C131" s="142"/>
      <c r="D131" s="111"/>
      <c r="E131" s="4">
        <v>4010</v>
      </c>
      <c r="F131" s="350" t="s">
        <v>8</v>
      </c>
      <c r="G131" s="351"/>
      <c r="H131" s="11">
        <v>1837900</v>
      </c>
      <c r="I131" s="12"/>
    </row>
    <row r="132" spans="2:9" ht="13.5" customHeight="1">
      <c r="B132" s="352"/>
      <c r="C132" s="143"/>
      <c r="D132" s="144"/>
      <c r="E132" s="4">
        <v>4040</v>
      </c>
      <c r="F132" s="350" t="s">
        <v>14</v>
      </c>
      <c r="G132" s="351"/>
      <c r="H132" s="11">
        <v>120000</v>
      </c>
      <c r="I132" s="12"/>
    </row>
    <row r="133" spans="2:9" ht="13.5" customHeight="1">
      <c r="B133" s="352"/>
      <c r="C133" s="106"/>
      <c r="D133" s="76"/>
      <c r="E133" s="2">
        <v>4110</v>
      </c>
      <c r="F133" s="350" t="s">
        <v>9</v>
      </c>
      <c r="G133" s="351"/>
      <c r="H133" s="11">
        <v>303000</v>
      </c>
      <c r="I133" s="12"/>
    </row>
    <row r="134" spans="2:9" ht="13.5" customHeight="1">
      <c r="B134" s="352"/>
      <c r="C134" s="106"/>
      <c r="D134" s="76"/>
      <c r="E134" s="2">
        <v>4120</v>
      </c>
      <c r="F134" s="350" t="s">
        <v>10</v>
      </c>
      <c r="G134" s="351"/>
      <c r="H134" s="11">
        <v>47000</v>
      </c>
      <c r="I134" s="12"/>
    </row>
    <row r="135" spans="2:9" ht="13.5" customHeight="1">
      <c r="B135" s="352"/>
      <c r="C135" s="106"/>
      <c r="D135" s="76"/>
      <c r="E135" s="2">
        <v>4140</v>
      </c>
      <c r="F135" s="350" t="s">
        <v>120</v>
      </c>
      <c r="G135" s="351"/>
      <c r="H135" s="12">
        <v>60000</v>
      </c>
      <c r="I135" s="12"/>
    </row>
    <row r="136" spans="2:9" ht="13.5" customHeight="1">
      <c r="B136" s="1"/>
      <c r="C136" s="106"/>
      <c r="D136" s="76"/>
      <c r="E136" s="2">
        <v>4170</v>
      </c>
      <c r="F136" s="71"/>
      <c r="G136" s="72" t="s">
        <v>186</v>
      </c>
      <c r="H136" s="12">
        <v>30000</v>
      </c>
      <c r="I136" s="12"/>
    </row>
    <row r="137" spans="2:9" ht="13.5" customHeight="1">
      <c r="B137" s="1"/>
      <c r="C137" s="106"/>
      <c r="D137" s="76"/>
      <c r="E137" s="2">
        <v>4210</v>
      </c>
      <c r="F137" s="350" t="s">
        <v>22</v>
      </c>
      <c r="G137" s="351"/>
      <c r="H137" s="12">
        <v>190000</v>
      </c>
      <c r="I137" s="12"/>
    </row>
    <row r="138" spans="2:9" ht="13.5" customHeight="1">
      <c r="B138" s="1"/>
      <c r="C138" s="106"/>
      <c r="D138" s="76"/>
      <c r="E138" s="2">
        <v>4260</v>
      </c>
      <c r="F138" s="350" t="s">
        <v>15</v>
      </c>
      <c r="G138" s="351"/>
      <c r="H138" s="12">
        <v>120000</v>
      </c>
      <c r="I138" s="12"/>
    </row>
    <row r="139" spans="2:9" ht="13.5" customHeight="1">
      <c r="B139" s="1"/>
      <c r="C139" s="106"/>
      <c r="D139" s="76"/>
      <c r="E139" s="2">
        <v>4270</v>
      </c>
      <c r="F139" s="350" t="s">
        <v>23</v>
      </c>
      <c r="G139" s="351"/>
      <c r="H139" s="12">
        <v>219000</v>
      </c>
      <c r="I139" s="12"/>
    </row>
    <row r="140" spans="2:9" ht="13.5" customHeight="1">
      <c r="B140" s="1"/>
      <c r="C140" s="106"/>
      <c r="D140" s="76"/>
      <c r="E140" s="2">
        <v>4280</v>
      </c>
      <c r="F140" s="71" t="s">
        <v>185</v>
      </c>
      <c r="G140" s="72" t="s">
        <v>185</v>
      </c>
      <c r="H140" s="12">
        <v>9000</v>
      </c>
      <c r="I140" s="12"/>
    </row>
    <row r="141" spans="2:9" ht="13.5" customHeight="1">
      <c r="B141" s="1"/>
      <c r="C141" s="106"/>
      <c r="D141" s="76"/>
      <c r="E141" s="2">
        <v>4300</v>
      </c>
      <c r="F141" s="350" t="s">
        <v>24</v>
      </c>
      <c r="G141" s="351"/>
      <c r="H141" s="12">
        <v>600000</v>
      </c>
      <c r="I141" s="12"/>
    </row>
    <row r="142" spans="2:9" ht="25.5" customHeight="1">
      <c r="B142" s="1"/>
      <c r="C142" s="106"/>
      <c r="D142" s="76"/>
      <c r="E142" s="2">
        <v>4360</v>
      </c>
      <c r="F142" s="71"/>
      <c r="G142" s="72" t="s">
        <v>217</v>
      </c>
      <c r="H142" s="12">
        <v>25000</v>
      </c>
      <c r="I142" s="12"/>
    </row>
    <row r="143" spans="2:9" ht="25.5" customHeight="1">
      <c r="B143" s="1"/>
      <c r="C143" s="106"/>
      <c r="D143" s="76"/>
      <c r="E143" s="2">
        <v>4370</v>
      </c>
      <c r="F143" s="71"/>
      <c r="G143" s="72" t="s">
        <v>218</v>
      </c>
      <c r="H143" s="12">
        <v>30000</v>
      </c>
      <c r="I143" s="12"/>
    </row>
    <row r="144" spans="2:9" ht="13.5" customHeight="1">
      <c r="B144" s="1"/>
      <c r="C144" s="106"/>
      <c r="D144" s="76"/>
      <c r="E144" s="2">
        <v>4410</v>
      </c>
      <c r="F144" s="350" t="s">
        <v>16</v>
      </c>
      <c r="G144" s="351"/>
      <c r="H144" s="12">
        <v>30000</v>
      </c>
      <c r="I144" s="12"/>
    </row>
    <row r="145" spans="2:9" ht="13.5" customHeight="1">
      <c r="B145" s="1"/>
      <c r="C145" s="106"/>
      <c r="D145" s="76"/>
      <c r="E145" s="2">
        <v>4420</v>
      </c>
      <c r="F145" s="350" t="s">
        <v>133</v>
      </c>
      <c r="G145" s="351"/>
      <c r="H145" s="12">
        <v>2000</v>
      </c>
      <c r="I145" s="12"/>
    </row>
    <row r="146" spans="2:9" ht="13.5" customHeight="1">
      <c r="B146" s="1"/>
      <c r="C146" s="106"/>
      <c r="D146" s="76"/>
      <c r="E146" s="2">
        <v>4430</v>
      </c>
      <c r="F146" s="350" t="s">
        <v>25</v>
      </c>
      <c r="G146" s="351"/>
      <c r="H146" s="12">
        <v>15000</v>
      </c>
      <c r="I146" s="12"/>
    </row>
    <row r="147" spans="2:9" ht="14.25" customHeight="1">
      <c r="B147" s="1"/>
      <c r="C147" s="106"/>
      <c r="D147" s="76"/>
      <c r="E147" s="2">
        <v>4440</v>
      </c>
      <c r="F147" s="350" t="s">
        <v>26</v>
      </c>
      <c r="G147" s="351"/>
      <c r="H147" s="12">
        <v>60000</v>
      </c>
      <c r="I147" s="12"/>
    </row>
    <row r="148" spans="2:9" ht="13.5" customHeight="1">
      <c r="B148" s="1"/>
      <c r="C148" s="106"/>
      <c r="D148" s="76"/>
      <c r="E148" s="2">
        <v>4480</v>
      </c>
      <c r="F148" s="350" t="s">
        <v>17</v>
      </c>
      <c r="G148" s="351"/>
      <c r="H148" s="12">
        <v>3000</v>
      </c>
      <c r="I148" s="12"/>
    </row>
    <row r="149" spans="2:9" ht="25.5" customHeight="1">
      <c r="B149" s="1"/>
      <c r="C149" s="106"/>
      <c r="D149" s="76"/>
      <c r="E149" s="2">
        <v>4700</v>
      </c>
      <c r="F149" s="71"/>
      <c r="G149" s="72" t="s">
        <v>219</v>
      </c>
      <c r="H149" s="12">
        <v>50000</v>
      </c>
      <c r="I149" s="12"/>
    </row>
    <row r="150" spans="2:9" ht="25.5" customHeight="1">
      <c r="B150" s="1"/>
      <c r="C150" s="106"/>
      <c r="D150" s="76"/>
      <c r="E150" s="2">
        <v>4740</v>
      </c>
      <c r="F150" s="71"/>
      <c r="G150" s="72" t="s">
        <v>220</v>
      </c>
      <c r="H150" s="12">
        <v>10000</v>
      </c>
      <c r="I150" s="12"/>
    </row>
    <row r="151" spans="2:9" ht="24.75" customHeight="1">
      <c r="B151" s="1"/>
      <c r="C151" s="106"/>
      <c r="D151" s="76"/>
      <c r="E151" s="2">
        <v>4750</v>
      </c>
      <c r="F151" s="71"/>
      <c r="G151" s="72" t="s">
        <v>224</v>
      </c>
      <c r="H151" s="12">
        <v>100000</v>
      </c>
      <c r="I151" s="12"/>
    </row>
    <row r="152" spans="2:9" ht="16.5" customHeight="1" thickBot="1">
      <c r="B152" s="1"/>
      <c r="C152" s="340">
        <v>75045</v>
      </c>
      <c r="D152" s="341"/>
      <c r="E152" s="8"/>
      <c r="F152" s="393" t="s">
        <v>46</v>
      </c>
      <c r="G152" s="394"/>
      <c r="H152" s="119">
        <f>SUM(H154:H160)</f>
        <v>27000</v>
      </c>
      <c r="I152" s="16">
        <f>SUM(I153)</f>
        <v>27000</v>
      </c>
    </row>
    <row r="153" spans="2:9" ht="54.75" customHeight="1">
      <c r="B153" s="1"/>
      <c r="C153" s="372"/>
      <c r="D153" s="111"/>
      <c r="E153" s="2">
        <v>2110</v>
      </c>
      <c r="F153" s="346" t="s">
        <v>7</v>
      </c>
      <c r="G153" s="347"/>
      <c r="H153" s="107"/>
      <c r="I153" s="21">
        <v>27000</v>
      </c>
    </row>
    <row r="154" spans="2:9" ht="13.5" customHeight="1">
      <c r="B154" s="1"/>
      <c r="C154" s="353"/>
      <c r="D154" s="111"/>
      <c r="E154" s="2">
        <v>4010</v>
      </c>
      <c r="F154" s="350" t="s">
        <v>86</v>
      </c>
      <c r="G154" s="351"/>
      <c r="H154" s="11">
        <v>10000</v>
      </c>
      <c r="I154" s="59"/>
    </row>
    <row r="155" spans="2:9" ht="13.5" customHeight="1">
      <c r="B155" s="1"/>
      <c r="C155" s="353"/>
      <c r="D155" s="76"/>
      <c r="E155" s="2">
        <v>4110</v>
      </c>
      <c r="F155" s="350" t="s">
        <v>9</v>
      </c>
      <c r="G155" s="351"/>
      <c r="H155" s="11">
        <v>1600</v>
      </c>
      <c r="I155" s="59"/>
    </row>
    <row r="156" spans="2:9" ht="13.5" customHeight="1">
      <c r="B156" s="1"/>
      <c r="C156" s="353"/>
      <c r="D156" s="76"/>
      <c r="E156" s="2">
        <v>4120</v>
      </c>
      <c r="F156" s="350" t="s">
        <v>10</v>
      </c>
      <c r="G156" s="351"/>
      <c r="H156" s="11">
        <v>200</v>
      </c>
      <c r="I156" s="59"/>
    </row>
    <row r="157" spans="2:9" ht="13.5" customHeight="1">
      <c r="B157" s="1"/>
      <c r="C157" s="353"/>
      <c r="D157" s="76"/>
      <c r="E157" s="2">
        <v>4170</v>
      </c>
      <c r="F157" s="71" t="s">
        <v>187</v>
      </c>
      <c r="G157" s="72" t="s">
        <v>186</v>
      </c>
      <c r="H157" s="11"/>
      <c r="I157" s="59"/>
    </row>
    <row r="158" spans="2:9" ht="13.5" customHeight="1">
      <c r="B158" s="1"/>
      <c r="C158" s="353"/>
      <c r="D158" s="76"/>
      <c r="E158" s="2">
        <v>4210</v>
      </c>
      <c r="F158" s="350" t="s">
        <v>22</v>
      </c>
      <c r="G158" s="351"/>
      <c r="H158" s="11">
        <v>15000</v>
      </c>
      <c r="I158" s="59"/>
    </row>
    <row r="159" spans="2:9" ht="13.5" customHeight="1">
      <c r="B159" s="1"/>
      <c r="C159" s="353"/>
      <c r="D159" s="76"/>
      <c r="E159" s="2">
        <v>4300</v>
      </c>
      <c r="F159" s="350" t="s">
        <v>24</v>
      </c>
      <c r="G159" s="351"/>
      <c r="H159" s="11">
        <v>100</v>
      </c>
      <c r="I159" s="59"/>
    </row>
    <row r="160" spans="2:9" ht="13.5" customHeight="1">
      <c r="B160" s="1"/>
      <c r="C160" s="354"/>
      <c r="D160" s="76"/>
      <c r="E160" s="2">
        <v>4410</v>
      </c>
      <c r="F160" s="350" t="s">
        <v>16</v>
      </c>
      <c r="G160" s="351"/>
      <c r="H160" s="11">
        <v>100</v>
      </c>
      <c r="I160" s="59"/>
    </row>
    <row r="161" spans="2:9" ht="16.5" customHeight="1" thickBot="1">
      <c r="B161" s="1"/>
      <c r="C161" s="145">
        <v>75075</v>
      </c>
      <c r="D161" s="146"/>
      <c r="E161" s="8"/>
      <c r="F161" s="313" t="s">
        <v>199</v>
      </c>
      <c r="G161" s="314"/>
      <c r="H161" s="16">
        <f>H162+H163+H164</f>
        <v>69000</v>
      </c>
      <c r="I161" s="16"/>
    </row>
    <row r="162" spans="2:9" ht="13.5" customHeight="1">
      <c r="B162" s="1"/>
      <c r="C162" s="336"/>
      <c r="D162" s="76"/>
      <c r="E162" s="2">
        <v>4170</v>
      </c>
      <c r="F162" s="87"/>
      <c r="G162" s="69" t="s">
        <v>186</v>
      </c>
      <c r="H162" s="147"/>
      <c r="I162" s="74"/>
    </row>
    <row r="163" spans="2:9" ht="13.5" customHeight="1">
      <c r="B163" s="1"/>
      <c r="C163" s="353"/>
      <c r="D163" s="76"/>
      <c r="E163" s="4">
        <v>4210</v>
      </c>
      <c r="F163" s="350" t="s">
        <v>98</v>
      </c>
      <c r="G163" s="351"/>
      <c r="H163" s="12">
        <v>29000</v>
      </c>
      <c r="I163" s="59"/>
    </row>
    <row r="164" spans="2:9" ht="12" customHeight="1">
      <c r="B164" s="1"/>
      <c r="C164" s="353"/>
      <c r="D164" s="76"/>
      <c r="E164" s="5">
        <v>4300</v>
      </c>
      <c r="F164" s="318" t="s">
        <v>36</v>
      </c>
      <c r="G164" s="319"/>
      <c r="H164" s="147">
        <v>40000</v>
      </c>
      <c r="I164" s="74"/>
    </row>
    <row r="165" spans="2:9" ht="17.25" customHeight="1" thickBot="1">
      <c r="B165" s="13">
        <v>752</v>
      </c>
      <c r="C165" s="149"/>
      <c r="D165" s="150"/>
      <c r="E165" s="8"/>
      <c r="F165" s="313" t="s">
        <v>141</v>
      </c>
      <c r="G165" s="314"/>
      <c r="H165" s="119">
        <f>H166</f>
        <v>3000</v>
      </c>
      <c r="I165" s="16">
        <f>SUM(I166)</f>
        <v>1400</v>
      </c>
    </row>
    <row r="166" spans="2:9" ht="17.25" customHeight="1" thickBot="1">
      <c r="B166" s="365"/>
      <c r="C166" s="100">
        <v>75212</v>
      </c>
      <c r="D166" s="146"/>
      <c r="E166" s="48"/>
      <c r="F166" s="292" t="s">
        <v>142</v>
      </c>
      <c r="G166" s="373"/>
      <c r="H166" s="65">
        <f>SUM(H168:H169)</f>
        <v>3000</v>
      </c>
      <c r="I166" s="65">
        <f>SUM(I167)</f>
        <v>1400</v>
      </c>
    </row>
    <row r="167" spans="2:9" ht="54.75" customHeight="1">
      <c r="B167" s="365"/>
      <c r="C167" s="336"/>
      <c r="D167" s="76"/>
      <c r="E167" s="2">
        <v>2110</v>
      </c>
      <c r="F167" s="151" t="s">
        <v>7</v>
      </c>
      <c r="G167" s="151" t="s">
        <v>172</v>
      </c>
      <c r="H167" s="131"/>
      <c r="I167" s="10">
        <v>1400</v>
      </c>
    </row>
    <row r="168" spans="2:9" ht="13.5" customHeight="1">
      <c r="B168" s="365"/>
      <c r="C168" s="353"/>
      <c r="D168" s="76"/>
      <c r="E168" s="4">
        <v>4210</v>
      </c>
      <c r="F168" s="317" t="s">
        <v>98</v>
      </c>
      <c r="G168" s="317"/>
      <c r="H168" s="12">
        <v>1500</v>
      </c>
      <c r="I168" s="59"/>
    </row>
    <row r="169" spans="2:9" ht="13.5" customHeight="1">
      <c r="B169" s="366"/>
      <c r="C169" s="354"/>
      <c r="D169" s="76"/>
      <c r="E169" s="1">
        <v>4300</v>
      </c>
      <c r="F169" s="350" t="s">
        <v>235</v>
      </c>
      <c r="G169" s="351"/>
      <c r="H169" s="152">
        <v>1500</v>
      </c>
      <c r="I169" s="153"/>
    </row>
    <row r="170" spans="2:9" ht="27" customHeight="1" thickBot="1">
      <c r="B170" s="13">
        <v>754</v>
      </c>
      <c r="C170" s="323"/>
      <c r="D170" s="324"/>
      <c r="E170" s="8"/>
      <c r="F170" s="313" t="s">
        <v>48</v>
      </c>
      <c r="G170" s="314"/>
      <c r="H170" s="154">
        <f>H171+H173+H205</f>
        <v>4112652</v>
      </c>
      <c r="I170" s="15">
        <f>I173+I206</f>
        <v>4111652</v>
      </c>
    </row>
    <row r="171" spans="2:9" ht="18.75" customHeight="1" thickBot="1">
      <c r="B171" s="337"/>
      <c r="C171" s="79">
        <v>75405</v>
      </c>
      <c r="D171" s="155"/>
      <c r="E171" s="31"/>
      <c r="F171" s="296" t="s">
        <v>160</v>
      </c>
      <c r="G171" s="297"/>
      <c r="H171" s="156">
        <f>SUM(H172:H172)</f>
        <v>1000</v>
      </c>
      <c r="I171" s="157"/>
    </row>
    <row r="172" spans="2:9" ht="13.5" customHeight="1" thickBot="1">
      <c r="B172" s="365"/>
      <c r="C172" s="158"/>
      <c r="D172" s="111"/>
      <c r="E172" s="2">
        <v>4210</v>
      </c>
      <c r="F172" s="390" t="s">
        <v>98</v>
      </c>
      <c r="G172" s="391"/>
      <c r="H172" s="123">
        <v>1000</v>
      </c>
      <c r="I172" s="159"/>
    </row>
    <row r="173" spans="2:9" ht="27" customHeight="1" thickBot="1">
      <c r="B173" s="365"/>
      <c r="C173" s="320">
        <v>75411</v>
      </c>
      <c r="D173" s="321"/>
      <c r="E173" s="8"/>
      <c r="F173" s="313" t="s">
        <v>53</v>
      </c>
      <c r="G173" s="314"/>
      <c r="H173" s="119">
        <f>SUM(H176:H204)</f>
        <v>4103952</v>
      </c>
      <c r="I173" s="16">
        <f>I174+I175</f>
        <v>4103952</v>
      </c>
    </row>
    <row r="174" spans="2:9" ht="54" customHeight="1">
      <c r="B174" s="1"/>
      <c r="C174" s="372"/>
      <c r="D174" s="76"/>
      <c r="E174" s="2">
        <v>2110</v>
      </c>
      <c r="F174" s="346" t="s">
        <v>7</v>
      </c>
      <c r="G174" s="347"/>
      <c r="H174" s="107" t="s">
        <v>81</v>
      </c>
      <c r="I174" s="21">
        <v>3153952</v>
      </c>
    </row>
    <row r="175" spans="2:9" ht="66.75" customHeight="1">
      <c r="B175" s="1"/>
      <c r="C175" s="372"/>
      <c r="D175" s="76"/>
      <c r="E175" s="2">
        <v>6410</v>
      </c>
      <c r="F175" s="68"/>
      <c r="G175" s="69" t="s">
        <v>246</v>
      </c>
      <c r="H175" s="281"/>
      <c r="I175" s="12">
        <v>950000</v>
      </c>
    </row>
    <row r="176" spans="2:9" ht="26.25" customHeight="1">
      <c r="B176" s="1"/>
      <c r="C176" s="353"/>
      <c r="D176" s="76"/>
      <c r="E176" s="2">
        <v>3070</v>
      </c>
      <c r="F176" s="350" t="s">
        <v>188</v>
      </c>
      <c r="G176" s="351"/>
      <c r="H176" s="162">
        <v>180000</v>
      </c>
      <c r="I176" s="59"/>
    </row>
    <row r="177" spans="2:9" ht="16.5" customHeight="1">
      <c r="B177" s="1"/>
      <c r="C177" s="353"/>
      <c r="D177" s="111"/>
      <c r="E177" s="2">
        <v>4010</v>
      </c>
      <c r="F177" s="350" t="s">
        <v>88</v>
      </c>
      <c r="G177" s="351"/>
      <c r="H177" s="58"/>
      <c r="I177" s="59"/>
    </row>
    <row r="178" spans="2:9" ht="27" customHeight="1">
      <c r="B178" s="1"/>
      <c r="C178" s="353"/>
      <c r="D178" s="76"/>
      <c r="E178" s="2">
        <v>4020</v>
      </c>
      <c r="F178" s="350" t="s">
        <v>49</v>
      </c>
      <c r="G178" s="351"/>
      <c r="H178" s="58">
        <v>21506</v>
      </c>
      <c r="I178" s="59"/>
    </row>
    <row r="179" spans="2:9" ht="13.5" customHeight="1">
      <c r="B179" s="1"/>
      <c r="C179" s="353"/>
      <c r="D179" s="76"/>
      <c r="E179" s="2">
        <v>4040</v>
      </c>
      <c r="F179" s="350" t="s">
        <v>14</v>
      </c>
      <c r="G179" s="351"/>
      <c r="H179" s="58">
        <v>1882</v>
      </c>
      <c r="I179" s="59"/>
    </row>
    <row r="180" spans="2:9" ht="13.5" customHeight="1">
      <c r="B180" s="1"/>
      <c r="C180" s="353"/>
      <c r="D180" s="76"/>
      <c r="E180" s="4">
        <v>4050</v>
      </c>
      <c r="F180" s="350" t="s">
        <v>50</v>
      </c>
      <c r="G180" s="351"/>
      <c r="H180" s="58">
        <v>2142486</v>
      </c>
      <c r="I180" s="59"/>
    </row>
    <row r="181" spans="2:9" ht="13.5" customHeight="1">
      <c r="B181" s="1"/>
      <c r="C181" s="353"/>
      <c r="D181" s="122"/>
      <c r="E181" s="4">
        <v>4060</v>
      </c>
      <c r="F181" s="350" t="s">
        <v>159</v>
      </c>
      <c r="G181" s="351"/>
      <c r="H181" s="58">
        <v>203030</v>
      </c>
      <c r="I181" s="59"/>
    </row>
    <row r="182" spans="2:9" ht="13.5" customHeight="1" thickBot="1">
      <c r="B182" s="1"/>
      <c r="C182" s="353"/>
      <c r="D182" s="163"/>
      <c r="E182" s="4">
        <v>4070</v>
      </c>
      <c r="F182" s="350" t="s">
        <v>51</v>
      </c>
      <c r="G182" s="351"/>
      <c r="H182" s="58">
        <v>178469</v>
      </c>
      <c r="I182" s="59"/>
    </row>
    <row r="183" spans="2:9" ht="13.5" customHeight="1" thickBot="1">
      <c r="B183" s="1"/>
      <c r="C183" s="353"/>
      <c r="D183" s="122"/>
      <c r="E183" s="2">
        <v>4080</v>
      </c>
      <c r="F183" s="71"/>
      <c r="G183" s="72" t="s">
        <v>251</v>
      </c>
      <c r="H183" s="58">
        <v>45000</v>
      </c>
      <c r="I183" s="59"/>
    </row>
    <row r="184" spans="2:9" ht="13.5" customHeight="1">
      <c r="B184" s="1"/>
      <c r="C184" s="353"/>
      <c r="D184" s="164"/>
      <c r="E184" s="2">
        <v>4110</v>
      </c>
      <c r="F184" s="350" t="s">
        <v>9</v>
      </c>
      <c r="G184" s="351"/>
      <c r="H184" s="58">
        <v>6600</v>
      </c>
      <c r="I184" s="59"/>
    </row>
    <row r="185" spans="2:9" ht="13.5" customHeight="1">
      <c r="B185" s="1"/>
      <c r="C185" s="353"/>
      <c r="D185" s="76"/>
      <c r="E185" s="2">
        <v>4120</v>
      </c>
      <c r="F185" s="350" t="s">
        <v>10</v>
      </c>
      <c r="G185" s="351"/>
      <c r="H185" s="58">
        <v>1000</v>
      </c>
      <c r="I185" s="59"/>
    </row>
    <row r="186" spans="2:9" ht="13.5" customHeight="1">
      <c r="B186" s="1"/>
      <c r="C186" s="353"/>
      <c r="D186" s="76"/>
      <c r="E186" s="2">
        <v>4170</v>
      </c>
      <c r="F186" s="71"/>
      <c r="G186" s="72" t="s">
        <v>186</v>
      </c>
      <c r="H186" s="58"/>
      <c r="I186" s="59"/>
    </row>
    <row r="187" spans="2:9" ht="13.5" customHeight="1">
      <c r="B187" s="1"/>
      <c r="C187" s="353"/>
      <c r="D187" s="76"/>
      <c r="E187" s="2">
        <v>4180</v>
      </c>
      <c r="F187" s="71"/>
      <c r="G187" s="7" t="s">
        <v>189</v>
      </c>
      <c r="H187" s="58">
        <v>97000</v>
      </c>
      <c r="I187" s="59"/>
    </row>
    <row r="188" spans="2:9" ht="13.5" customHeight="1">
      <c r="B188" s="1"/>
      <c r="C188" s="353"/>
      <c r="D188" s="111"/>
      <c r="E188" s="4">
        <v>4210</v>
      </c>
      <c r="F188" s="350" t="s">
        <v>22</v>
      </c>
      <c r="G188" s="351"/>
      <c r="H188" s="58">
        <v>67879</v>
      </c>
      <c r="I188" s="59"/>
    </row>
    <row r="189" spans="2:9" ht="13.5" customHeight="1">
      <c r="B189" s="1"/>
      <c r="C189" s="353"/>
      <c r="D189" s="165"/>
      <c r="E189" s="2">
        <v>4250</v>
      </c>
      <c r="F189" s="350" t="s">
        <v>229</v>
      </c>
      <c r="G189" s="351"/>
      <c r="H189" s="58">
        <v>10000</v>
      </c>
      <c r="I189" s="59"/>
    </row>
    <row r="190" spans="2:9" ht="13.5" customHeight="1">
      <c r="B190" s="1"/>
      <c r="C190" s="353"/>
      <c r="D190" s="76"/>
      <c r="E190" s="2">
        <v>4260</v>
      </c>
      <c r="F190" s="350" t="s">
        <v>15</v>
      </c>
      <c r="G190" s="351"/>
      <c r="H190" s="58">
        <v>56000</v>
      </c>
      <c r="I190" s="59"/>
    </row>
    <row r="191" spans="2:9" ht="13.5" customHeight="1">
      <c r="B191" s="1"/>
      <c r="C191" s="353"/>
      <c r="D191" s="76"/>
      <c r="E191" s="5">
        <v>4270</v>
      </c>
      <c r="F191" s="318" t="s">
        <v>23</v>
      </c>
      <c r="G191" s="319"/>
      <c r="H191" s="58">
        <v>50000</v>
      </c>
      <c r="I191" s="59"/>
    </row>
    <row r="192" spans="2:9" ht="13.5" customHeight="1">
      <c r="B192" s="1"/>
      <c r="C192" s="353"/>
      <c r="D192" s="76"/>
      <c r="E192" s="4">
        <v>4280</v>
      </c>
      <c r="F192" s="148"/>
      <c r="G192" s="148" t="s">
        <v>185</v>
      </c>
      <c r="H192" s="58">
        <v>16000</v>
      </c>
      <c r="I192" s="59"/>
    </row>
    <row r="193" spans="2:9" ht="13.5" customHeight="1">
      <c r="B193" s="1"/>
      <c r="C193" s="353"/>
      <c r="D193" s="76"/>
      <c r="E193" s="2">
        <v>4300</v>
      </c>
      <c r="F193" s="346" t="s">
        <v>24</v>
      </c>
      <c r="G193" s="347"/>
      <c r="H193" s="58">
        <v>30000</v>
      </c>
      <c r="I193" s="59"/>
    </row>
    <row r="194" spans="2:9" ht="13.5" customHeight="1">
      <c r="B194" s="1"/>
      <c r="C194" s="353"/>
      <c r="D194" s="76"/>
      <c r="E194" s="2">
        <v>4350</v>
      </c>
      <c r="F194" s="68"/>
      <c r="G194" s="69" t="s">
        <v>222</v>
      </c>
      <c r="H194" s="58"/>
      <c r="I194" s="59"/>
    </row>
    <row r="195" spans="2:9" ht="24.75" customHeight="1">
      <c r="B195" s="1"/>
      <c r="C195" s="353"/>
      <c r="D195" s="76"/>
      <c r="E195" s="2">
        <v>4360</v>
      </c>
      <c r="F195" s="68"/>
      <c r="G195" s="72" t="s">
        <v>217</v>
      </c>
      <c r="H195" s="58">
        <v>5500</v>
      </c>
      <c r="I195" s="59"/>
    </row>
    <row r="196" spans="2:9" ht="25.5" customHeight="1">
      <c r="B196" s="1"/>
      <c r="C196" s="353"/>
      <c r="D196" s="76"/>
      <c r="E196" s="2">
        <v>4370</v>
      </c>
      <c r="F196" s="68"/>
      <c r="G196" s="72" t="s">
        <v>218</v>
      </c>
      <c r="H196" s="58">
        <v>11000</v>
      </c>
      <c r="I196" s="59"/>
    </row>
    <row r="197" spans="2:9" ht="13.5" customHeight="1">
      <c r="B197" s="1"/>
      <c r="C197" s="353"/>
      <c r="D197" s="76"/>
      <c r="E197" s="2">
        <v>4410</v>
      </c>
      <c r="F197" s="350" t="s">
        <v>16</v>
      </c>
      <c r="G197" s="351"/>
      <c r="H197" s="58">
        <v>6000</v>
      </c>
      <c r="I197" s="59"/>
    </row>
    <row r="198" spans="2:9" ht="13.5" customHeight="1">
      <c r="B198" s="1"/>
      <c r="C198" s="353"/>
      <c r="D198" s="76"/>
      <c r="E198" s="4">
        <v>4430</v>
      </c>
      <c r="F198" s="350" t="s">
        <v>25</v>
      </c>
      <c r="G198" s="351"/>
      <c r="H198" s="58">
        <v>2000</v>
      </c>
      <c r="I198" s="59"/>
    </row>
    <row r="199" spans="2:9" ht="13.5" customHeight="1">
      <c r="B199" s="1"/>
      <c r="C199" s="353"/>
      <c r="D199" s="76"/>
      <c r="E199" s="2">
        <v>4440</v>
      </c>
      <c r="F199" s="350" t="s">
        <v>26</v>
      </c>
      <c r="G199" s="351"/>
      <c r="H199" s="58">
        <v>1200</v>
      </c>
      <c r="I199" s="59"/>
    </row>
    <row r="200" spans="2:9" ht="13.5" customHeight="1">
      <c r="B200" s="1"/>
      <c r="C200" s="353"/>
      <c r="D200" s="76"/>
      <c r="E200" s="2">
        <v>4480</v>
      </c>
      <c r="F200" s="71"/>
      <c r="G200" s="72" t="s">
        <v>17</v>
      </c>
      <c r="H200" s="58">
        <v>11000</v>
      </c>
      <c r="I200" s="59"/>
    </row>
    <row r="201" spans="2:9" ht="13.5" customHeight="1">
      <c r="B201" s="1"/>
      <c r="C201" s="353"/>
      <c r="D201" s="76"/>
      <c r="E201" s="4">
        <v>4510</v>
      </c>
      <c r="F201" s="350" t="s">
        <v>18</v>
      </c>
      <c r="G201" s="351"/>
      <c r="H201" s="58">
        <v>400</v>
      </c>
      <c r="I201" s="59"/>
    </row>
    <row r="202" spans="2:9" ht="25.5">
      <c r="B202" s="1"/>
      <c r="C202" s="353"/>
      <c r="D202" s="76"/>
      <c r="E202" s="4">
        <v>4740</v>
      </c>
      <c r="F202" s="71"/>
      <c r="G202" s="72" t="s">
        <v>223</v>
      </c>
      <c r="H202" s="58">
        <v>5000</v>
      </c>
      <c r="I202" s="59"/>
    </row>
    <row r="203" spans="2:9" ht="25.5">
      <c r="B203" s="1"/>
      <c r="C203" s="353"/>
      <c r="D203" s="76"/>
      <c r="E203" s="4">
        <v>4750</v>
      </c>
      <c r="F203" s="71"/>
      <c r="G203" s="72" t="s">
        <v>224</v>
      </c>
      <c r="H203" s="58">
        <v>5000</v>
      </c>
      <c r="I203" s="59"/>
    </row>
    <row r="204" spans="2:9" ht="25.5" customHeight="1">
      <c r="B204" s="352"/>
      <c r="C204" s="354"/>
      <c r="D204" s="76"/>
      <c r="E204" s="4">
        <v>6060</v>
      </c>
      <c r="F204" s="350" t="s">
        <v>45</v>
      </c>
      <c r="G204" s="423"/>
      <c r="H204" s="58">
        <v>950000</v>
      </c>
      <c r="I204" s="59"/>
    </row>
    <row r="205" spans="2:9" ht="16.5" customHeight="1" thickBot="1">
      <c r="B205" s="352"/>
      <c r="C205" s="100">
        <v>75414</v>
      </c>
      <c r="D205" s="163"/>
      <c r="E205" s="8"/>
      <c r="F205" s="272"/>
      <c r="G205" s="210" t="s">
        <v>242</v>
      </c>
      <c r="H205" s="244">
        <f>H207</f>
        <v>7700</v>
      </c>
      <c r="I205" s="16">
        <f>I206</f>
        <v>7700</v>
      </c>
    </row>
    <row r="206" spans="2:9" ht="25.5" customHeight="1">
      <c r="B206" s="352"/>
      <c r="C206" s="106"/>
      <c r="D206" s="122"/>
      <c r="E206" s="1">
        <v>2110</v>
      </c>
      <c r="F206" s="53"/>
      <c r="G206" s="275" t="s">
        <v>7</v>
      </c>
      <c r="H206" s="274"/>
      <c r="I206" s="21">
        <v>7700</v>
      </c>
    </row>
    <row r="207" spans="2:9" ht="14.25" customHeight="1">
      <c r="B207" s="1"/>
      <c r="C207" s="106"/>
      <c r="D207" s="122"/>
      <c r="E207" s="5">
        <v>4210</v>
      </c>
      <c r="F207" s="91"/>
      <c r="G207" s="148" t="s">
        <v>22</v>
      </c>
      <c r="H207" s="72">
        <v>7700</v>
      </c>
      <c r="I207" s="153"/>
    </row>
    <row r="208" spans="2:9" ht="54" customHeight="1" thickBot="1">
      <c r="B208" s="13">
        <v>756</v>
      </c>
      <c r="C208" s="149"/>
      <c r="D208" s="166"/>
      <c r="E208" s="8"/>
      <c r="F208" s="313" t="s">
        <v>182</v>
      </c>
      <c r="G208" s="314"/>
      <c r="H208" s="15">
        <f>SUM(H209+H212)</f>
        <v>0</v>
      </c>
      <c r="I208" s="15">
        <f>SUM(I209+I212)</f>
        <v>6756035</v>
      </c>
    </row>
    <row r="209" spans="2:9" ht="28.5" customHeight="1" thickBot="1">
      <c r="B209" s="362"/>
      <c r="C209" s="167">
        <v>75618</v>
      </c>
      <c r="D209" s="168"/>
      <c r="E209" s="31"/>
      <c r="F209" s="296" t="s">
        <v>89</v>
      </c>
      <c r="G209" s="297"/>
      <c r="H209" s="83">
        <f>SUM(H210:H211)</f>
        <v>0</v>
      </c>
      <c r="I209" s="83">
        <f>SUM(I210:I211)</f>
        <v>1052250</v>
      </c>
    </row>
    <row r="210" spans="2:9" ht="18" customHeight="1" thickBot="1">
      <c r="B210" s="352"/>
      <c r="C210" s="352"/>
      <c r="D210" s="169"/>
      <c r="E210" s="86" t="s">
        <v>148</v>
      </c>
      <c r="F210" s="346" t="s">
        <v>42</v>
      </c>
      <c r="G210" s="347"/>
      <c r="H210" s="78"/>
      <c r="I210" s="10">
        <v>1047250</v>
      </c>
    </row>
    <row r="211" spans="2:9" ht="17.25" customHeight="1" thickTop="1">
      <c r="B211" s="352"/>
      <c r="C211" s="352"/>
      <c r="D211" s="76"/>
      <c r="E211" s="170" t="s">
        <v>231</v>
      </c>
      <c r="F211" s="71" t="s">
        <v>173</v>
      </c>
      <c r="G211" s="72" t="s">
        <v>174</v>
      </c>
      <c r="H211" s="59"/>
      <c r="I211" s="12">
        <v>5000</v>
      </c>
    </row>
    <row r="212" spans="2:9" ht="27" customHeight="1">
      <c r="B212" s="352"/>
      <c r="C212" s="171">
        <v>75622</v>
      </c>
      <c r="D212" s="172"/>
      <c r="E212" s="138"/>
      <c r="F212" s="386" t="s">
        <v>192</v>
      </c>
      <c r="G212" s="387"/>
      <c r="H212" s="121">
        <f>SUM(H213:H214)</f>
        <v>0</v>
      </c>
      <c r="I212" s="121">
        <f>SUM(I213:I214)</f>
        <v>5703785</v>
      </c>
    </row>
    <row r="213" spans="2:9" ht="15.75" customHeight="1" thickBot="1">
      <c r="B213" s="352"/>
      <c r="C213" s="345"/>
      <c r="D213" s="173"/>
      <c r="E213" s="138" t="s">
        <v>149</v>
      </c>
      <c r="F213" s="350" t="s">
        <v>112</v>
      </c>
      <c r="G213" s="351"/>
      <c r="H213" s="59"/>
      <c r="I213" s="12">
        <v>5493785</v>
      </c>
    </row>
    <row r="214" spans="2:9" ht="15.75" customHeight="1" thickTop="1">
      <c r="B214" s="363"/>
      <c r="C214" s="363"/>
      <c r="D214" s="111"/>
      <c r="E214" s="138" t="s">
        <v>150</v>
      </c>
      <c r="F214" s="350" t="s">
        <v>151</v>
      </c>
      <c r="G214" s="351"/>
      <c r="H214" s="59"/>
      <c r="I214" s="12">
        <v>210000</v>
      </c>
    </row>
    <row r="215" spans="2:9" ht="18" customHeight="1" thickBot="1">
      <c r="B215" s="109">
        <v>757</v>
      </c>
      <c r="C215" s="174"/>
      <c r="D215" s="146"/>
      <c r="E215" s="48"/>
      <c r="F215" s="313" t="s">
        <v>90</v>
      </c>
      <c r="G215" s="314"/>
      <c r="H215" s="175">
        <f>SUM(H216+H219)</f>
        <v>1420000</v>
      </c>
      <c r="I215" s="175">
        <f>SUM(I216+I219)</f>
        <v>0</v>
      </c>
    </row>
    <row r="216" spans="2:9" ht="25.5" customHeight="1" thickBot="1">
      <c r="B216" s="362"/>
      <c r="C216" s="167" t="s">
        <v>110</v>
      </c>
      <c r="D216" s="176"/>
      <c r="E216" s="31"/>
      <c r="F216" s="384" t="s">
        <v>91</v>
      </c>
      <c r="G216" s="385"/>
      <c r="H216" s="83">
        <f>SUM(H217:H218)</f>
        <v>800000</v>
      </c>
      <c r="I216" s="83">
        <f>SUM(I217:I218)</f>
        <v>0</v>
      </c>
    </row>
    <row r="217" spans="2:9" ht="24.75" customHeight="1">
      <c r="B217" s="352"/>
      <c r="C217" s="334"/>
      <c r="D217" s="76"/>
      <c r="E217" s="2">
        <v>8110</v>
      </c>
      <c r="F217" s="388" t="s">
        <v>161</v>
      </c>
      <c r="G217" s="389"/>
      <c r="H217" s="10">
        <v>780000</v>
      </c>
      <c r="I217" s="10"/>
    </row>
    <row r="218" spans="2:9" ht="13.5" customHeight="1">
      <c r="B218" s="352"/>
      <c r="C218" s="334"/>
      <c r="D218" s="76"/>
      <c r="E218" s="5">
        <v>4300</v>
      </c>
      <c r="F218" s="422" t="s">
        <v>143</v>
      </c>
      <c r="G218" s="422"/>
      <c r="H218" s="3">
        <v>20000</v>
      </c>
      <c r="I218" s="3"/>
    </row>
    <row r="219" spans="2:9" s="177" customFormat="1" ht="25.5" customHeight="1" thickBot="1">
      <c r="B219" s="352"/>
      <c r="C219" s="40">
        <v>75704</v>
      </c>
      <c r="D219" s="20"/>
      <c r="E219" s="8"/>
      <c r="F219" s="298" t="s">
        <v>113</v>
      </c>
      <c r="G219" s="298"/>
      <c r="H219" s="16">
        <f>SUM(H220)</f>
        <v>620000</v>
      </c>
      <c r="I219" s="16">
        <f>SUM(I220)</f>
        <v>0</v>
      </c>
    </row>
    <row r="220" spans="2:9" ht="27" customHeight="1">
      <c r="B220" s="363"/>
      <c r="C220" s="178"/>
      <c r="D220" s="76"/>
      <c r="E220" s="1">
        <v>8020</v>
      </c>
      <c r="F220" s="346" t="s">
        <v>165</v>
      </c>
      <c r="G220" s="347"/>
      <c r="H220" s="21">
        <v>620000</v>
      </c>
      <c r="I220" s="78"/>
    </row>
    <row r="221" spans="2:9" ht="16.5" customHeight="1" thickBot="1">
      <c r="B221" s="13">
        <v>758</v>
      </c>
      <c r="C221" s="323"/>
      <c r="D221" s="324"/>
      <c r="E221" s="8"/>
      <c r="F221" s="313" t="s">
        <v>54</v>
      </c>
      <c r="G221" s="314"/>
      <c r="H221" s="154">
        <f>SUM(H228)</f>
        <v>833000</v>
      </c>
      <c r="I221" s="15">
        <f>SUM(I222+I224+I231+I226)</f>
        <v>21612242</v>
      </c>
    </row>
    <row r="222" spans="2:9" ht="27" customHeight="1" thickBot="1">
      <c r="B222" s="364"/>
      <c r="C222" s="167">
        <v>75801</v>
      </c>
      <c r="D222" s="146"/>
      <c r="E222" s="31"/>
      <c r="F222" s="296" t="s">
        <v>92</v>
      </c>
      <c r="G222" s="297"/>
      <c r="H222" s="83">
        <f>SUM(H223)</f>
        <v>0</v>
      </c>
      <c r="I222" s="83">
        <f>SUM(I223)</f>
        <v>18419848</v>
      </c>
    </row>
    <row r="223" spans="2:9" ht="13.5" customHeight="1">
      <c r="B223" s="353"/>
      <c r="C223" s="179"/>
      <c r="D223" s="111"/>
      <c r="E223" s="2">
        <v>2920</v>
      </c>
      <c r="F223" s="346" t="s">
        <v>93</v>
      </c>
      <c r="G223" s="347"/>
      <c r="H223" s="131"/>
      <c r="I223" s="10">
        <v>18419848</v>
      </c>
    </row>
    <row r="224" spans="2:9" ht="25.5" customHeight="1" thickBot="1">
      <c r="B224" s="353"/>
      <c r="C224" s="46">
        <v>75803</v>
      </c>
      <c r="D224" s="150"/>
      <c r="E224" s="8"/>
      <c r="F224" s="313" t="s">
        <v>94</v>
      </c>
      <c r="G224" s="314"/>
      <c r="H224" s="16">
        <f>SUM(H225)</f>
        <v>0</v>
      </c>
      <c r="I224" s="16">
        <f>SUM(I225)</f>
        <v>2410909</v>
      </c>
    </row>
    <row r="225" spans="2:9" ht="14.25" customHeight="1">
      <c r="B225" s="353"/>
      <c r="C225" s="179"/>
      <c r="D225" s="76"/>
      <c r="E225" s="2">
        <v>2920</v>
      </c>
      <c r="F225" s="346" t="s">
        <v>95</v>
      </c>
      <c r="G225" s="347"/>
      <c r="H225" s="131"/>
      <c r="I225" s="10">
        <v>2410909</v>
      </c>
    </row>
    <row r="226" spans="2:9" ht="18.75" customHeight="1" thickBot="1">
      <c r="B226" s="353"/>
      <c r="C226" s="46">
        <v>75814</v>
      </c>
      <c r="D226" s="146"/>
      <c r="E226" s="48"/>
      <c r="F226" s="313" t="s">
        <v>96</v>
      </c>
      <c r="G226" s="314"/>
      <c r="H226" s="65">
        <f>SUM(H227)</f>
        <v>0</v>
      </c>
      <c r="I226" s="65">
        <f>SUM(I227)</f>
        <v>25000</v>
      </c>
    </row>
    <row r="227" spans="2:9" ht="14.25" customHeight="1">
      <c r="B227" s="353"/>
      <c r="C227" s="179"/>
      <c r="D227" s="111"/>
      <c r="E227" s="86" t="s">
        <v>154</v>
      </c>
      <c r="F227" s="346" t="s">
        <v>85</v>
      </c>
      <c r="G227" s="347"/>
      <c r="H227" s="131"/>
      <c r="I227" s="10">
        <v>25000</v>
      </c>
    </row>
    <row r="228" spans="2:9" ht="18.75" customHeight="1" thickBot="1">
      <c r="B228" s="353"/>
      <c r="C228" s="46" t="s">
        <v>162</v>
      </c>
      <c r="D228" s="146"/>
      <c r="E228" s="48"/>
      <c r="F228" s="313" t="s">
        <v>163</v>
      </c>
      <c r="G228" s="314"/>
      <c r="H228" s="65">
        <f>SUM(H229)</f>
        <v>833000</v>
      </c>
      <c r="I228" s="65">
        <f>SUM(I229)</f>
        <v>0</v>
      </c>
    </row>
    <row r="229" spans="2:9" ht="15" customHeight="1">
      <c r="B229" s="353"/>
      <c r="C229" s="179"/>
      <c r="D229" s="111"/>
      <c r="E229" s="86" t="s">
        <v>166</v>
      </c>
      <c r="F229" s="346" t="s">
        <v>164</v>
      </c>
      <c r="G229" s="347"/>
      <c r="H229" s="10">
        <v>833000</v>
      </c>
      <c r="I229" s="10"/>
    </row>
    <row r="230" spans="2:9" ht="27" customHeight="1" thickBot="1">
      <c r="B230" s="353"/>
      <c r="C230" s="46" t="s">
        <v>153</v>
      </c>
      <c r="D230" s="150"/>
      <c r="E230" s="180"/>
      <c r="F230" s="313" t="s">
        <v>152</v>
      </c>
      <c r="G230" s="314"/>
      <c r="H230" s="16">
        <f>SUM(H231)</f>
        <v>0</v>
      </c>
      <c r="I230" s="16">
        <f>SUM(I231)</f>
        <v>756485</v>
      </c>
    </row>
    <row r="231" spans="2:9" ht="15.75" customHeight="1">
      <c r="B231" s="353"/>
      <c r="C231" s="2"/>
      <c r="D231" s="76"/>
      <c r="E231" s="2">
        <v>2920</v>
      </c>
      <c r="F231" s="346" t="s">
        <v>93</v>
      </c>
      <c r="G231" s="347"/>
      <c r="H231" s="152"/>
      <c r="I231" s="10">
        <v>756485</v>
      </c>
    </row>
    <row r="232" spans="2:9" ht="18" customHeight="1" thickBot="1">
      <c r="B232" s="13">
        <v>801</v>
      </c>
      <c r="C232" s="344"/>
      <c r="D232" s="356"/>
      <c r="E232" s="8"/>
      <c r="F232" s="313" t="s">
        <v>55</v>
      </c>
      <c r="G232" s="314"/>
      <c r="H232" s="15">
        <f>SUM(H233+H282+H307+H319+H359+H382+H413+H432+H453+H468+H451+H258+H345)</f>
        <v>12935267</v>
      </c>
      <c r="I232" s="15">
        <f>SUM(I233+I282+I319+I359+I382+I413+I432+I453+I468+I258)</f>
        <v>452076</v>
      </c>
    </row>
    <row r="233" spans="2:9" ht="18" customHeight="1" thickBot="1">
      <c r="B233" s="352"/>
      <c r="C233" s="32">
        <v>80102</v>
      </c>
      <c r="D233" s="33"/>
      <c r="E233" s="31"/>
      <c r="F233" s="296" t="s">
        <v>56</v>
      </c>
      <c r="G233" s="297"/>
      <c r="H233" s="156">
        <f>SUM(H236:H257)</f>
        <v>738800</v>
      </c>
      <c r="I233" s="83">
        <f>SUM(I234+I235)</f>
        <v>1120</v>
      </c>
    </row>
    <row r="234" spans="2:9" ht="13.5" customHeight="1">
      <c r="B234" s="352"/>
      <c r="C234" s="409"/>
      <c r="D234" s="181"/>
      <c r="E234" s="86" t="s">
        <v>154</v>
      </c>
      <c r="F234" s="87"/>
      <c r="G234" s="69" t="s">
        <v>85</v>
      </c>
      <c r="H234" s="182"/>
      <c r="I234" s="21">
        <v>800</v>
      </c>
    </row>
    <row r="235" spans="2:9" ht="13.5" customHeight="1">
      <c r="B235" s="352"/>
      <c r="C235" s="409"/>
      <c r="D235" s="181"/>
      <c r="E235" s="86" t="s">
        <v>147</v>
      </c>
      <c r="F235" s="87"/>
      <c r="G235" s="69" t="s">
        <v>44</v>
      </c>
      <c r="H235" s="88"/>
      <c r="I235" s="12">
        <v>320</v>
      </c>
    </row>
    <row r="236" spans="2:9" ht="27" customHeight="1">
      <c r="B236" s="352"/>
      <c r="C236" s="338"/>
      <c r="D236" s="181"/>
      <c r="E236" s="2">
        <v>3020</v>
      </c>
      <c r="F236" s="350" t="s">
        <v>57</v>
      </c>
      <c r="G236" s="351"/>
      <c r="H236" s="77"/>
      <c r="I236" s="12"/>
    </row>
    <row r="237" spans="2:9" ht="13.5" customHeight="1">
      <c r="B237" s="352"/>
      <c r="C237" s="338"/>
      <c r="D237" s="181"/>
      <c r="E237" s="2">
        <v>4010</v>
      </c>
      <c r="F237" s="350" t="s">
        <v>8</v>
      </c>
      <c r="G237" s="351"/>
      <c r="H237" s="77">
        <v>497559</v>
      </c>
      <c r="I237" s="59"/>
    </row>
    <row r="238" spans="2:9" ht="13.5" customHeight="1">
      <c r="B238" s="352"/>
      <c r="C238" s="338"/>
      <c r="D238" s="181"/>
      <c r="E238" s="2">
        <v>4040</v>
      </c>
      <c r="F238" s="350" t="s">
        <v>14</v>
      </c>
      <c r="G238" s="351"/>
      <c r="H238" s="77">
        <v>40141</v>
      </c>
      <c r="I238" s="59"/>
    </row>
    <row r="239" spans="2:9" ht="13.5" customHeight="1">
      <c r="B239" s="352"/>
      <c r="C239" s="338"/>
      <c r="D239" s="181"/>
      <c r="E239" s="2">
        <v>4110</v>
      </c>
      <c r="F239" s="350" t="s">
        <v>9</v>
      </c>
      <c r="G239" s="351"/>
      <c r="H239" s="77">
        <v>83200</v>
      </c>
      <c r="I239" s="59"/>
    </row>
    <row r="240" spans="2:9" ht="13.5" customHeight="1">
      <c r="B240" s="352"/>
      <c r="C240" s="338"/>
      <c r="D240" s="181"/>
      <c r="E240" s="2">
        <v>4120</v>
      </c>
      <c r="F240" s="350" t="s">
        <v>10</v>
      </c>
      <c r="G240" s="351"/>
      <c r="H240" s="77">
        <v>12800</v>
      </c>
      <c r="I240" s="59"/>
    </row>
    <row r="241" spans="2:9" ht="13.5" customHeight="1">
      <c r="B241" s="352"/>
      <c r="C241" s="338"/>
      <c r="D241" s="181"/>
      <c r="E241" s="2">
        <v>4140</v>
      </c>
      <c r="F241" s="71"/>
      <c r="G241" s="72" t="s">
        <v>61</v>
      </c>
      <c r="H241" s="77">
        <v>2000</v>
      </c>
      <c r="I241" s="59"/>
    </row>
    <row r="242" spans="2:9" ht="13.5" customHeight="1">
      <c r="B242" s="352"/>
      <c r="C242" s="338"/>
      <c r="D242" s="181"/>
      <c r="E242" s="2">
        <v>4170</v>
      </c>
      <c r="F242" s="71"/>
      <c r="G242" s="72" t="s">
        <v>186</v>
      </c>
      <c r="H242" s="77">
        <v>1100</v>
      </c>
      <c r="I242" s="59"/>
    </row>
    <row r="243" spans="2:9" ht="13.5" customHeight="1">
      <c r="B243" s="352"/>
      <c r="C243" s="338"/>
      <c r="D243" s="181"/>
      <c r="E243" s="2">
        <v>4210</v>
      </c>
      <c r="F243" s="350" t="s">
        <v>22</v>
      </c>
      <c r="G243" s="351"/>
      <c r="H243" s="77">
        <v>8500</v>
      </c>
      <c r="I243" s="59"/>
    </row>
    <row r="244" spans="2:9" ht="24.75" customHeight="1">
      <c r="B244" s="352"/>
      <c r="C244" s="338"/>
      <c r="D244" s="184"/>
      <c r="E244" s="4">
        <v>4240</v>
      </c>
      <c r="F244" s="350" t="s">
        <v>58</v>
      </c>
      <c r="G244" s="351"/>
      <c r="H244" s="96">
        <v>3060</v>
      </c>
      <c r="I244" s="59"/>
    </row>
    <row r="245" spans="2:9" ht="13.5" customHeight="1">
      <c r="B245" s="1"/>
      <c r="C245" s="338"/>
      <c r="D245" s="181"/>
      <c r="E245" s="2">
        <v>4260</v>
      </c>
      <c r="F245" s="350" t="s">
        <v>15</v>
      </c>
      <c r="G245" s="351"/>
      <c r="H245" s="77">
        <v>20150</v>
      </c>
      <c r="I245" s="59"/>
    </row>
    <row r="246" spans="2:9" ht="13.5" customHeight="1">
      <c r="B246" s="1"/>
      <c r="C246" s="338"/>
      <c r="D246" s="181"/>
      <c r="E246" s="2">
        <v>4270</v>
      </c>
      <c r="F246" s="71"/>
      <c r="G246" s="72" t="s">
        <v>23</v>
      </c>
      <c r="H246" s="77">
        <v>2500</v>
      </c>
      <c r="I246" s="59"/>
    </row>
    <row r="247" spans="2:9" ht="13.5" customHeight="1">
      <c r="B247" s="1"/>
      <c r="C247" s="338"/>
      <c r="D247" s="181"/>
      <c r="E247" s="2">
        <v>4280</v>
      </c>
      <c r="F247" s="350" t="s">
        <v>185</v>
      </c>
      <c r="G247" s="351"/>
      <c r="H247" s="77">
        <v>1206</v>
      </c>
      <c r="I247" s="59"/>
    </row>
    <row r="248" spans="2:9" ht="13.5" customHeight="1">
      <c r="B248" s="1"/>
      <c r="C248" s="338"/>
      <c r="D248" s="181"/>
      <c r="E248" s="2">
        <v>4300</v>
      </c>
      <c r="F248" s="350" t="s">
        <v>24</v>
      </c>
      <c r="G248" s="351"/>
      <c r="H248" s="77">
        <v>7200</v>
      </c>
      <c r="I248" s="59"/>
    </row>
    <row r="249" spans="2:9" ht="13.5" customHeight="1">
      <c r="B249" s="1"/>
      <c r="C249" s="338"/>
      <c r="D249" s="181"/>
      <c r="E249" s="2">
        <v>4350</v>
      </c>
      <c r="F249" s="71"/>
      <c r="G249" s="72" t="s">
        <v>222</v>
      </c>
      <c r="H249" s="77">
        <v>500</v>
      </c>
      <c r="I249" s="59"/>
    </row>
    <row r="250" spans="2:9" ht="26.25" customHeight="1">
      <c r="B250" s="1"/>
      <c r="C250" s="338"/>
      <c r="D250" s="181"/>
      <c r="E250" s="2">
        <v>4360</v>
      </c>
      <c r="F250" s="71"/>
      <c r="G250" s="72" t="s">
        <v>217</v>
      </c>
      <c r="H250" s="77">
        <v>500</v>
      </c>
      <c r="I250" s="59"/>
    </row>
    <row r="251" spans="2:9" ht="26.25" customHeight="1">
      <c r="B251" s="1"/>
      <c r="C251" s="338"/>
      <c r="D251" s="181"/>
      <c r="E251" s="2">
        <v>4370</v>
      </c>
      <c r="F251" s="71"/>
      <c r="G251" s="72" t="s">
        <v>218</v>
      </c>
      <c r="H251" s="77">
        <v>1500</v>
      </c>
      <c r="I251" s="59"/>
    </row>
    <row r="252" spans="2:9" ht="13.5" customHeight="1">
      <c r="B252" s="1"/>
      <c r="C252" s="338"/>
      <c r="D252" s="181"/>
      <c r="E252" s="2">
        <v>4410</v>
      </c>
      <c r="F252" s="350" t="s">
        <v>16</v>
      </c>
      <c r="G252" s="351"/>
      <c r="H252" s="77">
        <v>200</v>
      </c>
      <c r="I252" s="59"/>
    </row>
    <row r="253" spans="2:9" ht="13.5" customHeight="1">
      <c r="B253" s="1"/>
      <c r="C253" s="338"/>
      <c r="D253" s="181"/>
      <c r="E253" s="2">
        <v>4430</v>
      </c>
      <c r="F253" s="350" t="s">
        <v>193</v>
      </c>
      <c r="G253" s="351"/>
      <c r="H253" s="77">
        <v>3600</v>
      </c>
      <c r="I253" s="59"/>
    </row>
    <row r="254" spans="2:9" ht="13.5" customHeight="1">
      <c r="B254" s="1"/>
      <c r="C254" s="338"/>
      <c r="D254" s="184"/>
      <c r="E254" s="2">
        <v>4440</v>
      </c>
      <c r="F254" s="350" t="s">
        <v>26</v>
      </c>
      <c r="G254" s="351"/>
      <c r="H254" s="77">
        <v>49884</v>
      </c>
      <c r="I254" s="59"/>
    </row>
    <row r="255" spans="2:9" ht="27" customHeight="1">
      <c r="B255" s="352"/>
      <c r="C255" s="183"/>
      <c r="D255" s="181"/>
      <c r="E255" s="4">
        <v>4700</v>
      </c>
      <c r="F255" s="91"/>
      <c r="G255" s="72" t="s">
        <v>219</v>
      </c>
      <c r="H255" s="93">
        <v>1000</v>
      </c>
      <c r="I255" s="59"/>
    </row>
    <row r="256" spans="2:9" ht="25.5">
      <c r="B256" s="352"/>
      <c r="C256" s="183"/>
      <c r="D256" s="181"/>
      <c r="E256" s="4">
        <v>4740</v>
      </c>
      <c r="F256" s="91"/>
      <c r="G256" s="72" t="s">
        <v>223</v>
      </c>
      <c r="H256" s="12">
        <v>600</v>
      </c>
      <c r="I256" s="59"/>
    </row>
    <row r="257" spans="2:9" ht="25.5">
      <c r="B257" s="352"/>
      <c r="C257" s="183"/>
      <c r="D257" s="181"/>
      <c r="E257" s="4">
        <v>4750</v>
      </c>
      <c r="F257" s="91"/>
      <c r="G257" s="72" t="s">
        <v>224</v>
      </c>
      <c r="H257" s="12">
        <v>1600</v>
      </c>
      <c r="I257" s="59"/>
    </row>
    <row r="258" spans="2:9" ht="12.75">
      <c r="B258" s="352"/>
      <c r="C258" s="282">
        <v>80110</v>
      </c>
      <c r="D258" s="181"/>
      <c r="E258" s="5"/>
      <c r="F258" s="91"/>
      <c r="G258" s="224" t="s">
        <v>247</v>
      </c>
      <c r="H258" s="276">
        <f>H260+H261+H262+H263+H264+H265+H266+H267+H268+H269+H270+H271+H272+H273+H274+H275+H276+H277+H278+H279+H280+H281</f>
        <v>265186</v>
      </c>
      <c r="I258" s="276">
        <f>I259</f>
        <v>265186</v>
      </c>
    </row>
    <row r="259" spans="2:9" ht="38.25">
      <c r="B259" s="352"/>
      <c r="C259" s="183"/>
      <c r="D259" s="181"/>
      <c r="E259" s="5">
        <v>2310</v>
      </c>
      <c r="F259" s="91"/>
      <c r="G259" s="92" t="s">
        <v>248</v>
      </c>
      <c r="H259" s="3"/>
      <c r="I259" s="3">
        <v>265186</v>
      </c>
    </row>
    <row r="260" spans="2:9" ht="15.75">
      <c r="B260" s="352"/>
      <c r="C260" s="183"/>
      <c r="D260" s="181"/>
      <c r="E260" s="5">
        <v>4010</v>
      </c>
      <c r="F260" s="91"/>
      <c r="G260" s="92" t="s">
        <v>202</v>
      </c>
      <c r="H260" s="3">
        <v>92183</v>
      </c>
      <c r="I260" s="153"/>
    </row>
    <row r="261" spans="2:9" ht="15.75">
      <c r="B261" s="352"/>
      <c r="C261" s="183"/>
      <c r="D261" s="181"/>
      <c r="E261" s="5">
        <v>4040</v>
      </c>
      <c r="F261" s="91"/>
      <c r="G261" s="92" t="s">
        <v>14</v>
      </c>
      <c r="H261" s="3">
        <v>1267</v>
      </c>
      <c r="I261" s="153"/>
    </row>
    <row r="262" spans="2:9" ht="15.75">
      <c r="B262" s="352"/>
      <c r="C262" s="183"/>
      <c r="D262" s="181"/>
      <c r="E262" s="5">
        <v>4110</v>
      </c>
      <c r="F262" s="91"/>
      <c r="G262" s="92" t="s">
        <v>9</v>
      </c>
      <c r="H262" s="3">
        <v>17330</v>
      </c>
      <c r="I262" s="153"/>
    </row>
    <row r="263" spans="2:9" ht="15.75">
      <c r="B263" s="352"/>
      <c r="C263" s="183"/>
      <c r="D263" s="181"/>
      <c r="E263" s="5">
        <v>4120</v>
      </c>
      <c r="F263" s="91"/>
      <c r="G263" s="92" t="s">
        <v>10</v>
      </c>
      <c r="H263" s="3">
        <v>3000</v>
      </c>
      <c r="I263" s="153"/>
    </row>
    <row r="264" spans="2:9" ht="15.75">
      <c r="B264" s="352"/>
      <c r="C264" s="183"/>
      <c r="D264" s="181"/>
      <c r="E264" s="5">
        <v>3020</v>
      </c>
      <c r="F264" s="91"/>
      <c r="G264" s="148" t="s">
        <v>197</v>
      </c>
      <c r="H264" s="3">
        <v>3000</v>
      </c>
      <c r="I264" s="153"/>
    </row>
    <row r="265" spans="2:9" ht="13.5" customHeight="1">
      <c r="B265" s="352"/>
      <c r="C265" s="183"/>
      <c r="D265" s="181"/>
      <c r="E265" s="5">
        <v>4140</v>
      </c>
      <c r="F265" s="91"/>
      <c r="G265" s="92" t="s">
        <v>61</v>
      </c>
      <c r="H265" s="3">
        <v>6000</v>
      </c>
      <c r="I265" s="153"/>
    </row>
    <row r="266" spans="2:9" ht="14.25" customHeight="1">
      <c r="B266" s="352"/>
      <c r="C266" s="183"/>
      <c r="D266" s="181"/>
      <c r="E266" s="5">
        <v>4170</v>
      </c>
      <c r="F266" s="91"/>
      <c r="G266" s="92" t="s">
        <v>186</v>
      </c>
      <c r="H266" s="3">
        <v>3000</v>
      </c>
      <c r="I266" s="153"/>
    </row>
    <row r="267" spans="2:9" ht="15.75">
      <c r="B267" s="352"/>
      <c r="C267" s="183"/>
      <c r="D267" s="181"/>
      <c r="E267" s="5">
        <v>4210</v>
      </c>
      <c r="F267" s="91"/>
      <c r="G267" s="92" t="s">
        <v>98</v>
      </c>
      <c r="H267" s="3">
        <v>13000</v>
      </c>
      <c r="I267" s="153"/>
    </row>
    <row r="268" spans="2:9" ht="15" customHeight="1">
      <c r="B268" s="352"/>
      <c r="C268" s="183"/>
      <c r="D268" s="181"/>
      <c r="E268" s="5">
        <v>4240</v>
      </c>
      <c r="F268" s="91"/>
      <c r="G268" s="92" t="s">
        <v>254</v>
      </c>
      <c r="H268" s="3">
        <v>20000</v>
      </c>
      <c r="I268" s="153"/>
    </row>
    <row r="269" spans="2:9" ht="15.75" customHeight="1">
      <c r="B269" s="352"/>
      <c r="C269" s="183"/>
      <c r="D269" s="181"/>
      <c r="E269" s="5">
        <v>4260</v>
      </c>
      <c r="F269" s="91"/>
      <c r="G269" s="92" t="s">
        <v>15</v>
      </c>
      <c r="H269" s="3">
        <v>60000</v>
      </c>
      <c r="I269" s="153"/>
    </row>
    <row r="270" spans="2:9" ht="15.75" customHeight="1">
      <c r="B270" s="352"/>
      <c r="C270" s="183"/>
      <c r="D270" s="181"/>
      <c r="E270" s="5">
        <v>4270</v>
      </c>
      <c r="F270" s="91"/>
      <c r="G270" s="92" t="s">
        <v>23</v>
      </c>
      <c r="H270" s="3">
        <v>6000</v>
      </c>
      <c r="I270" s="153"/>
    </row>
    <row r="271" spans="2:9" ht="14.25" customHeight="1">
      <c r="B271" s="352"/>
      <c r="C271" s="183"/>
      <c r="D271" s="181"/>
      <c r="E271" s="5">
        <v>4280</v>
      </c>
      <c r="F271" s="91"/>
      <c r="G271" s="92" t="s">
        <v>185</v>
      </c>
      <c r="H271" s="3">
        <v>500</v>
      </c>
      <c r="I271" s="153"/>
    </row>
    <row r="272" spans="2:9" ht="15.75" customHeight="1">
      <c r="B272" s="352"/>
      <c r="C272" s="183"/>
      <c r="D272" s="181"/>
      <c r="E272" s="5">
        <v>4300</v>
      </c>
      <c r="F272" s="91"/>
      <c r="G272" s="92" t="s">
        <v>36</v>
      </c>
      <c r="H272" s="3">
        <v>11000</v>
      </c>
      <c r="I272" s="153"/>
    </row>
    <row r="273" spans="2:9" ht="15" customHeight="1">
      <c r="B273" s="352"/>
      <c r="C273" s="183"/>
      <c r="D273" s="181"/>
      <c r="E273" s="5">
        <v>4350</v>
      </c>
      <c r="F273" s="91"/>
      <c r="G273" s="92" t="s">
        <v>255</v>
      </c>
      <c r="H273" s="3">
        <v>1500</v>
      </c>
      <c r="I273" s="153"/>
    </row>
    <row r="274" spans="2:9" ht="16.5" customHeight="1">
      <c r="B274" s="352"/>
      <c r="C274" s="183"/>
      <c r="D274" s="181"/>
      <c r="E274" s="5">
        <v>4360</v>
      </c>
      <c r="F274" s="91"/>
      <c r="G274" s="92" t="s">
        <v>256</v>
      </c>
      <c r="H274" s="3">
        <v>1000</v>
      </c>
      <c r="I274" s="153"/>
    </row>
    <row r="275" spans="2:9" ht="16.5" customHeight="1">
      <c r="B275" s="352"/>
      <c r="C275" s="183"/>
      <c r="D275" s="181"/>
      <c r="E275" s="5">
        <v>4370</v>
      </c>
      <c r="F275" s="91"/>
      <c r="G275" s="92" t="s">
        <v>257</v>
      </c>
      <c r="H275" s="3">
        <v>2000</v>
      </c>
      <c r="I275" s="153"/>
    </row>
    <row r="276" spans="2:9" ht="16.5" customHeight="1">
      <c r="B276" s="352"/>
      <c r="C276" s="183"/>
      <c r="D276" s="181"/>
      <c r="E276" s="5">
        <v>4410</v>
      </c>
      <c r="F276" s="91"/>
      <c r="G276" s="92" t="s">
        <v>258</v>
      </c>
      <c r="H276" s="3">
        <v>1500</v>
      </c>
      <c r="I276" s="153"/>
    </row>
    <row r="277" spans="2:9" ht="15.75" customHeight="1">
      <c r="B277" s="352"/>
      <c r="C277" s="183"/>
      <c r="D277" s="181"/>
      <c r="E277" s="5">
        <v>4430</v>
      </c>
      <c r="F277" s="91"/>
      <c r="G277" s="92" t="s">
        <v>259</v>
      </c>
      <c r="H277" s="3">
        <v>2500</v>
      </c>
      <c r="I277" s="153"/>
    </row>
    <row r="278" spans="2:9" ht="13.5" customHeight="1">
      <c r="B278" s="352"/>
      <c r="C278" s="183"/>
      <c r="D278" s="181"/>
      <c r="E278" s="5">
        <v>4440</v>
      </c>
      <c r="F278" s="91"/>
      <c r="G278" s="92" t="s">
        <v>26</v>
      </c>
      <c r="H278" s="3">
        <v>5821</v>
      </c>
      <c r="I278" s="153"/>
    </row>
    <row r="279" spans="2:9" ht="27" customHeight="1">
      <c r="B279" s="352"/>
      <c r="C279" s="183"/>
      <c r="D279" s="181"/>
      <c r="E279" s="5">
        <v>4700</v>
      </c>
      <c r="F279" s="91"/>
      <c r="G279" s="92" t="s">
        <v>219</v>
      </c>
      <c r="H279" s="3">
        <v>1500</v>
      </c>
      <c r="I279" s="153"/>
    </row>
    <row r="280" spans="2:9" ht="13.5" customHeight="1">
      <c r="B280" s="352"/>
      <c r="C280" s="183"/>
      <c r="D280" s="181"/>
      <c r="E280" s="5">
        <v>4740</v>
      </c>
      <c r="F280" s="91"/>
      <c r="G280" s="92" t="s">
        <v>214</v>
      </c>
      <c r="H280" s="3">
        <v>3085</v>
      </c>
      <c r="I280" s="153"/>
    </row>
    <row r="281" spans="2:9" ht="13.5" customHeight="1">
      <c r="B281" s="352"/>
      <c r="C281" s="183"/>
      <c r="D281" s="181"/>
      <c r="E281" s="5">
        <v>4750</v>
      </c>
      <c r="F281" s="91"/>
      <c r="G281" s="92" t="s">
        <v>215</v>
      </c>
      <c r="H281" s="3">
        <v>10000</v>
      </c>
      <c r="I281" s="153"/>
    </row>
    <row r="282" spans="2:9" ht="16.5" customHeight="1" thickBot="1">
      <c r="B282" s="352"/>
      <c r="C282" s="322">
        <v>80111</v>
      </c>
      <c r="D282" s="322"/>
      <c r="E282" s="5"/>
      <c r="F282" s="326" t="s">
        <v>59</v>
      </c>
      <c r="G282" s="326"/>
      <c r="H282" s="276">
        <f>SUM(H283:H306)</f>
        <v>1410000</v>
      </c>
      <c r="I282" s="276">
        <f>SUM(I284:I306)</f>
        <v>0</v>
      </c>
    </row>
    <row r="283" spans="2:9" ht="24.75" customHeight="1">
      <c r="B283" s="352"/>
      <c r="C283" s="85"/>
      <c r="D283" s="84"/>
      <c r="E283" s="4">
        <v>3020</v>
      </c>
      <c r="F283" s="277"/>
      <c r="G283" s="148" t="s">
        <v>241</v>
      </c>
      <c r="H283" s="12">
        <v>2200</v>
      </c>
      <c r="I283" s="121"/>
    </row>
    <row r="284" spans="2:9" ht="13.5" customHeight="1">
      <c r="B284" s="352"/>
      <c r="C284" s="404"/>
      <c r="D284" s="405"/>
      <c r="E284" s="2">
        <v>4010</v>
      </c>
      <c r="F284" s="346" t="s">
        <v>8</v>
      </c>
      <c r="G284" s="347"/>
      <c r="H284" s="77">
        <v>882553</v>
      </c>
      <c r="I284" s="78"/>
    </row>
    <row r="285" spans="2:9" ht="13.5" customHeight="1">
      <c r="B285" s="352"/>
      <c r="C285" s="406"/>
      <c r="D285" s="407"/>
      <c r="E285" s="4">
        <v>4040</v>
      </c>
      <c r="F285" s="350" t="s">
        <v>14</v>
      </c>
      <c r="G285" s="351"/>
      <c r="H285" s="77">
        <v>81947</v>
      </c>
      <c r="I285" s="59"/>
    </row>
    <row r="286" spans="2:9" ht="13.5" customHeight="1">
      <c r="B286" s="352"/>
      <c r="C286" s="406"/>
      <c r="D286" s="407"/>
      <c r="E286" s="4">
        <v>4110</v>
      </c>
      <c r="F286" s="350" t="s">
        <v>9</v>
      </c>
      <c r="G286" s="351"/>
      <c r="H286" s="77">
        <v>146300</v>
      </c>
      <c r="I286" s="59"/>
    </row>
    <row r="287" spans="2:9" ht="13.5" customHeight="1">
      <c r="B287" s="352"/>
      <c r="C287" s="406"/>
      <c r="D287" s="407"/>
      <c r="E287" s="4">
        <v>4120</v>
      </c>
      <c r="F287" s="350" t="s">
        <v>10</v>
      </c>
      <c r="G287" s="351"/>
      <c r="H287" s="77">
        <v>23700</v>
      </c>
      <c r="I287" s="59"/>
    </row>
    <row r="288" spans="2:9" ht="13.5" customHeight="1">
      <c r="B288" s="1"/>
      <c r="C288" s="406"/>
      <c r="D288" s="407"/>
      <c r="E288" s="4">
        <v>4140</v>
      </c>
      <c r="F288" s="71"/>
      <c r="G288" s="72" t="s">
        <v>61</v>
      </c>
      <c r="H288" s="77">
        <v>1500</v>
      </c>
      <c r="I288" s="59"/>
    </row>
    <row r="289" spans="2:9" ht="13.5" customHeight="1">
      <c r="B289" s="1"/>
      <c r="C289" s="406"/>
      <c r="D289" s="407"/>
      <c r="E289" s="4">
        <v>4170</v>
      </c>
      <c r="F289" s="71"/>
      <c r="G289" s="72" t="s">
        <v>186</v>
      </c>
      <c r="H289" s="77">
        <v>5500</v>
      </c>
      <c r="I289" s="59"/>
    </row>
    <row r="290" spans="2:9" ht="13.5" customHeight="1">
      <c r="B290" s="1"/>
      <c r="C290" s="406"/>
      <c r="D290" s="407"/>
      <c r="E290" s="4">
        <v>4210</v>
      </c>
      <c r="F290" s="350" t="s">
        <v>22</v>
      </c>
      <c r="G290" s="351"/>
      <c r="H290" s="77">
        <v>28350</v>
      </c>
      <c r="I290" s="59"/>
    </row>
    <row r="291" spans="2:9" ht="13.5" customHeight="1">
      <c r="B291" s="1"/>
      <c r="C291" s="406"/>
      <c r="D291" s="407"/>
      <c r="E291" s="4">
        <v>4230</v>
      </c>
      <c r="F291" s="71"/>
      <c r="G291" s="72" t="s">
        <v>52</v>
      </c>
      <c r="H291" s="77">
        <v>100</v>
      </c>
      <c r="I291" s="59"/>
    </row>
    <row r="292" spans="2:9" ht="25.5" customHeight="1">
      <c r="B292" s="1"/>
      <c r="C292" s="406"/>
      <c r="D292" s="407"/>
      <c r="E292" s="4">
        <v>4240</v>
      </c>
      <c r="F292" s="71"/>
      <c r="G292" s="72" t="s">
        <v>58</v>
      </c>
      <c r="H292" s="77">
        <v>9150</v>
      </c>
      <c r="I292" s="59"/>
    </row>
    <row r="293" spans="2:9" ht="13.5" customHeight="1">
      <c r="B293" s="1"/>
      <c r="C293" s="406"/>
      <c r="D293" s="407"/>
      <c r="E293" s="4">
        <v>4260</v>
      </c>
      <c r="F293" s="350" t="s">
        <v>15</v>
      </c>
      <c r="G293" s="351"/>
      <c r="H293" s="77">
        <v>74560</v>
      </c>
      <c r="I293" s="59"/>
    </row>
    <row r="294" spans="2:9" ht="13.5" customHeight="1">
      <c r="B294" s="1"/>
      <c r="C294" s="406"/>
      <c r="D294" s="407"/>
      <c r="E294" s="4">
        <v>4270</v>
      </c>
      <c r="F294" s="71"/>
      <c r="G294" s="72" t="s">
        <v>23</v>
      </c>
      <c r="H294" s="77">
        <v>7500</v>
      </c>
      <c r="I294" s="59"/>
    </row>
    <row r="295" spans="2:9" ht="13.5" customHeight="1">
      <c r="B295" s="1"/>
      <c r="C295" s="406"/>
      <c r="D295" s="407"/>
      <c r="E295" s="4">
        <v>4280</v>
      </c>
      <c r="F295" s="71"/>
      <c r="G295" s="72" t="s">
        <v>185</v>
      </c>
      <c r="H295" s="77">
        <v>6500</v>
      </c>
      <c r="I295" s="59"/>
    </row>
    <row r="296" spans="2:9" ht="13.5" customHeight="1">
      <c r="B296" s="1"/>
      <c r="C296" s="406"/>
      <c r="D296" s="407"/>
      <c r="E296" s="4">
        <v>4300</v>
      </c>
      <c r="F296" s="350" t="s">
        <v>158</v>
      </c>
      <c r="G296" s="351"/>
      <c r="H296" s="77">
        <v>19800</v>
      </c>
      <c r="I296" s="59"/>
    </row>
    <row r="297" spans="2:9" ht="13.5" customHeight="1">
      <c r="B297" s="1"/>
      <c r="C297" s="406"/>
      <c r="D297" s="407"/>
      <c r="E297" s="4">
        <v>4350</v>
      </c>
      <c r="F297" s="71"/>
      <c r="G297" s="72" t="s">
        <v>261</v>
      </c>
      <c r="H297" s="77">
        <v>1000</v>
      </c>
      <c r="I297" s="59"/>
    </row>
    <row r="298" spans="2:9" ht="27" customHeight="1">
      <c r="B298" s="1"/>
      <c r="C298" s="406"/>
      <c r="D298" s="407"/>
      <c r="E298" s="4">
        <v>4360</v>
      </c>
      <c r="F298" s="71"/>
      <c r="G298" s="72" t="s">
        <v>217</v>
      </c>
      <c r="H298" s="77">
        <v>1000</v>
      </c>
      <c r="I298" s="59"/>
    </row>
    <row r="299" spans="2:9" ht="28.5" customHeight="1">
      <c r="B299" s="1"/>
      <c r="C299" s="406"/>
      <c r="D299" s="407"/>
      <c r="E299" s="4">
        <v>4370</v>
      </c>
      <c r="F299" s="71"/>
      <c r="G299" s="72" t="s">
        <v>218</v>
      </c>
      <c r="H299" s="77">
        <v>5000</v>
      </c>
      <c r="I299" s="59"/>
    </row>
    <row r="300" spans="2:9" ht="13.5" customHeight="1">
      <c r="B300" s="1"/>
      <c r="C300" s="406"/>
      <c r="D300" s="407"/>
      <c r="E300" s="4">
        <v>4410</v>
      </c>
      <c r="F300" s="71"/>
      <c r="G300" s="72" t="s">
        <v>128</v>
      </c>
      <c r="H300" s="77">
        <v>4700</v>
      </c>
      <c r="I300" s="59"/>
    </row>
    <row r="301" spans="2:9" ht="13.5" customHeight="1">
      <c r="B301" s="1"/>
      <c r="C301" s="406"/>
      <c r="D301" s="407"/>
      <c r="E301" s="4">
        <v>4430</v>
      </c>
      <c r="F301" s="71"/>
      <c r="G301" s="72" t="s">
        <v>191</v>
      </c>
      <c r="H301" s="77">
        <v>6685</v>
      </c>
      <c r="I301" s="59"/>
    </row>
    <row r="302" spans="2:9" ht="13.5" customHeight="1">
      <c r="B302" s="1"/>
      <c r="C302" s="408"/>
      <c r="D302" s="407"/>
      <c r="E302" s="4">
        <v>4440</v>
      </c>
      <c r="F302" s="350" t="s">
        <v>26</v>
      </c>
      <c r="G302" s="351"/>
      <c r="H302" s="77">
        <v>84855</v>
      </c>
      <c r="I302" s="59"/>
    </row>
    <row r="303" spans="2:9" ht="13.5" customHeight="1">
      <c r="B303" s="106"/>
      <c r="C303" s="187"/>
      <c r="D303" s="185"/>
      <c r="E303" s="4">
        <v>4480</v>
      </c>
      <c r="F303" s="71"/>
      <c r="G303" s="72" t="s">
        <v>17</v>
      </c>
      <c r="H303" s="77">
        <v>300</v>
      </c>
      <c r="I303" s="59"/>
    </row>
    <row r="304" spans="2:9" ht="26.25" customHeight="1">
      <c r="B304" s="106"/>
      <c r="C304" s="187"/>
      <c r="D304" s="185"/>
      <c r="E304" s="4">
        <v>4700</v>
      </c>
      <c r="F304" s="71"/>
      <c r="G304" s="72" t="s">
        <v>219</v>
      </c>
      <c r="H304" s="77">
        <v>1000</v>
      </c>
      <c r="I304" s="59"/>
    </row>
    <row r="305" spans="2:9" ht="27.75" customHeight="1">
      <c r="B305" s="106"/>
      <c r="C305" s="187"/>
      <c r="D305" s="185"/>
      <c r="E305" s="4">
        <v>4740</v>
      </c>
      <c r="F305" s="71"/>
      <c r="G305" s="72" t="s">
        <v>223</v>
      </c>
      <c r="H305" s="77">
        <v>2000</v>
      </c>
      <c r="I305" s="59"/>
    </row>
    <row r="306" spans="2:9" ht="26.25" customHeight="1">
      <c r="B306" s="1"/>
      <c r="C306" s="188"/>
      <c r="D306" s="186"/>
      <c r="E306" s="4">
        <v>4750</v>
      </c>
      <c r="F306" s="71"/>
      <c r="G306" s="72" t="s">
        <v>224</v>
      </c>
      <c r="H306" s="77">
        <v>13800</v>
      </c>
      <c r="I306" s="59"/>
    </row>
    <row r="307" spans="2:9" ht="13.5" customHeight="1" thickBot="1">
      <c r="B307" s="1"/>
      <c r="C307" s="42">
        <v>80114</v>
      </c>
      <c r="D307" s="42"/>
      <c r="E307" s="13"/>
      <c r="F307" s="22"/>
      <c r="G307" s="22" t="s">
        <v>207</v>
      </c>
      <c r="H307" s="16">
        <f>H308+H309+H310+H311+H312+H313+H314+H315+H316+H317+H318</f>
        <v>265000</v>
      </c>
      <c r="I307" s="16">
        <f>I308+I309+I310+I311+I313+I314+I315+I316+I317+I318</f>
        <v>0</v>
      </c>
    </row>
    <row r="308" spans="2:9" ht="13.5" customHeight="1">
      <c r="B308" s="106"/>
      <c r="C308" s="183"/>
      <c r="D308" s="189"/>
      <c r="E308" s="2">
        <v>4010</v>
      </c>
      <c r="F308" s="346" t="s">
        <v>8</v>
      </c>
      <c r="G308" s="347"/>
      <c r="H308" s="133">
        <v>165000</v>
      </c>
      <c r="I308" s="59"/>
    </row>
    <row r="309" spans="2:9" ht="13.5" customHeight="1">
      <c r="B309" s="106"/>
      <c r="C309" s="183"/>
      <c r="D309" s="190"/>
      <c r="E309" s="4">
        <v>4040</v>
      </c>
      <c r="F309" s="317" t="s">
        <v>14</v>
      </c>
      <c r="G309" s="317"/>
      <c r="H309" s="12">
        <v>15000</v>
      </c>
      <c r="I309" s="59"/>
    </row>
    <row r="310" spans="2:9" ht="13.5" customHeight="1">
      <c r="B310" s="106"/>
      <c r="C310" s="183"/>
      <c r="D310" s="190"/>
      <c r="E310" s="4">
        <v>4110</v>
      </c>
      <c r="F310" s="317" t="s">
        <v>9</v>
      </c>
      <c r="G310" s="317"/>
      <c r="H310" s="12">
        <v>30300</v>
      </c>
      <c r="I310" s="59"/>
    </row>
    <row r="311" spans="2:9" ht="13.5" customHeight="1">
      <c r="B311" s="106"/>
      <c r="C311" s="183"/>
      <c r="D311" s="190"/>
      <c r="E311" s="2">
        <v>4120</v>
      </c>
      <c r="F311" s="350" t="s">
        <v>10</v>
      </c>
      <c r="G311" s="351"/>
      <c r="H311" s="12">
        <v>4700</v>
      </c>
      <c r="I311" s="59"/>
    </row>
    <row r="312" spans="2:9" ht="13.5" customHeight="1">
      <c r="B312" s="106"/>
      <c r="C312" s="183"/>
      <c r="D312" s="190"/>
      <c r="E312" s="2">
        <v>4170</v>
      </c>
      <c r="F312" s="71"/>
      <c r="G312" s="72" t="s">
        <v>186</v>
      </c>
      <c r="H312" s="12">
        <v>15000</v>
      </c>
      <c r="I312" s="59"/>
    </row>
    <row r="313" spans="2:9" ht="13.5" customHeight="1">
      <c r="B313" s="106"/>
      <c r="C313" s="183"/>
      <c r="D313" s="190"/>
      <c r="E313" s="2">
        <v>4210</v>
      </c>
      <c r="F313" s="350" t="s">
        <v>22</v>
      </c>
      <c r="G313" s="351"/>
      <c r="H313" s="12">
        <v>3000</v>
      </c>
      <c r="I313" s="59"/>
    </row>
    <row r="314" spans="2:9" ht="13.5" customHeight="1">
      <c r="B314" s="106"/>
      <c r="C314" s="183"/>
      <c r="D314" s="190"/>
      <c r="E314" s="4">
        <v>4280</v>
      </c>
      <c r="F314" s="91"/>
      <c r="G314" s="92" t="s">
        <v>185</v>
      </c>
      <c r="H314" s="12">
        <v>1000</v>
      </c>
      <c r="I314" s="59"/>
    </row>
    <row r="315" spans="2:9" ht="13.5" customHeight="1">
      <c r="B315" s="106"/>
      <c r="C315" s="183"/>
      <c r="D315" s="190"/>
      <c r="E315" s="4">
        <v>4300</v>
      </c>
      <c r="F315" s="91"/>
      <c r="G315" s="92" t="s">
        <v>36</v>
      </c>
      <c r="H315" s="12">
        <v>14550</v>
      </c>
      <c r="I315" s="59"/>
    </row>
    <row r="316" spans="2:9" ht="13.5" customHeight="1">
      <c r="B316" s="106"/>
      <c r="C316" s="191"/>
      <c r="D316" s="190"/>
      <c r="E316" s="4">
        <v>4440</v>
      </c>
      <c r="F316" s="91"/>
      <c r="G316" s="71" t="s">
        <v>26</v>
      </c>
      <c r="H316" s="148">
        <v>6750</v>
      </c>
      <c r="I316" s="59"/>
    </row>
    <row r="317" spans="2:9" ht="25.5" customHeight="1">
      <c r="B317" s="106"/>
      <c r="C317" s="191"/>
      <c r="D317" s="190"/>
      <c r="E317" s="4">
        <v>4700</v>
      </c>
      <c r="F317" s="91"/>
      <c r="G317" s="72" t="s">
        <v>219</v>
      </c>
      <c r="H317" s="12">
        <v>3000</v>
      </c>
      <c r="I317" s="59"/>
    </row>
    <row r="318" spans="2:9" ht="26.25" customHeight="1">
      <c r="B318" s="106"/>
      <c r="C318" s="36"/>
      <c r="D318" s="190"/>
      <c r="E318" s="4">
        <v>4750</v>
      </c>
      <c r="F318" s="91"/>
      <c r="G318" s="72" t="s">
        <v>224</v>
      </c>
      <c r="H318" s="12">
        <v>6700</v>
      </c>
      <c r="I318" s="59"/>
    </row>
    <row r="319" spans="2:9" ht="16.5" customHeight="1" thickBot="1">
      <c r="B319" s="1"/>
      <c r="C319" s="412">
        <v>80120</v>
      </c>
      <c r="D319" s="415"/>
      <c r="E319" s="8"/>
      <c r="F319" s="298" t="s">
        <v>60</v>
      </c>
      <c r="G319" s="298"/>
      <c r="H319" s="16">
        <f>SUM(H320:H344)</f>
        <v>3560271</v>
      </c>
      <c r="I319" s="16">
        <f>SUM(I320:I344)</f>
        <v>2550</v>
      </c>
    </row>
    <row r="320" spans="2:9" ht="13.5" customHeight="1">
      <c r="B320" s="1"/>
      <c r="C320" s="193"/>
      <c r="D320" s="181"/>
      <c r="E320" s="86" t="s">
        <v>154</v>
      </c>
      <c r="F320" s="194"/>
      <c r="G320" s="69" t="s">
        <v>85</v>
      </c>
      <c r="H320" s="131"/>
      <c r="I320" s="12">
        <v>2050</v>
      </c>
    </row>
    <row r="321" spans="2:9" ht="13.5" customHeight="1">
      <c r="B321" s="1"/>
      <c r="C321" s="193"/>
      <c r="D321" s="181"/>
      <c r="E321" s="86" t="s">
        <v>147</v>
      </c>
      <c r="F321" s="194"/>
      <c r="G321" s="148" t="s">
        <v>44</v>
      </c>
      <c r="H321" s="121"/>
      <c r="I321" s="12">
        <v>500</v>
      </c>
    </row>
    <row r="322" spans="2:9" ht="40.5" customHeight="1">
      <c r="B322" s="1"/>
      <c r="C322" s="129"/>
      <c r="D322" s="181"/>
      <c r="E322" s="4">
        <v>2540</v>
      </c>
      <c r="F322" s="299" t="s">
        <v>137</v>
      </c>
      <c r="G322" s="300"/>
      <c r="H322" s="147">
        <v>446000</v>
      </c>
      <c r="I322" s="59"/>
    </row>
    <row r="323" spans="2:9" ht="25.5">
      <c r="B323" s="1"/>
      <c r="C323" s="129"/>
      <c r="D323" s="181"/>
      <c r="E323" s="4">
        <v>3020</v>
      </c>
      <c r="F323" s="53"/>
      <c r="G323" s="148" t="s">
        <v>241</v>
      </c>
      <c r="H323" s="12">
        <v>3080</v>
      </c>
      <c r="I323" s="59"/>
    </row>
    <row r="324" spans="2:9" ht="13.5" customHeight="1">
      <c r="B324" s="1"/>
      <c r="C324" s="129"/>
      <c r="D324" s="181"/>
      <c r="E324" s="4">
        <v>4010</v>
      </c>
      <c r="F324" s="350" t="s">
        <v>8</v>
      </c>
      <c r="G324" s="351"/>
      <c r="H324" s="12">
        <v>1931498</v>
      </c>
      <c r="I324" s="59"/>
    </row>
    <row r="325" spans="2:10" ht="13.5" customHeight="1">
      <c r="B325" s="1"/>
      <c r="C325" s="129"/>
      <c r="D325" s="181"/>
      <c r="E325" s="4">
        <v>4040</v>
      </c>
      <c r="F325" s="317" t="s">
        <v>14</v>
      </c>
      <c r="G325" s="317"/>
      <c r="H325" s="96">
        <v>164502</v>
      </c>
      <c r="I325" s="59"/>
      <c r="J325" s="195"/>
    </row>
    <row r="326" spans="2:9" ht="13.5" customHeight="1">
      <c r="B326" s="1"/>
      <c r="C326" s="129"/>
      <c r="D326" s="181"/>
      <c r="E326" s="4">
        <v>4110</v>
      </c>
      <c r="F326" s="317" t="s">
        <v>9</v>
      </c>
      <c r="G326" s="317"/>
      <c r="H326" s="96">
        <v>306786</v>
      </c>
      <c r="I326" s="59"/>
    </row>
    <row r="327" spans="2:9" ht="13.5" customHeight="1">
      <c r="B327" s="1"/>
      <c r="C327" s="129"/>
      <c r="D327" s="181"/>
      <c r="E327" s="2">
        <v>4120</v>
      </c>
      <c r="F327" s="350" t="s">
        <v>10</v>
      </c>
      <c r="G327" s="351"/>
      <c r="H327" s="77">
        <v>43214</v>
      </c>
      <c r="I327" s="59"/>
    </row>
    <row r="328" spans="2:10" ht="13.5" customHeight="1">
      <c r="B328" s="1"/>
      <c r="C328" s="129"/>
      <c r="D328" s="181"/>
      <c r="E328" s="2">
        <v>4140</v>
      </c>
      <c r="F328" s="350" t="s">
        <v>61</v>
      </c>
      <c r="G328" s="351"/>
      <c r="H328" s="77">
        <v>17540</v>
      </c>
      <c r="I328" s="59"/>
      <c r="J328" s="195"/>
    </row>
    <row r="329" spans="2:9" ht="13.5" customHeight="1">
      <c r="B329" s="1"/>
      <c r="C329" s="129"/>
      <c r="D329" s="181"/>
      <c r="E329" s="2">
        <v>4170</v>
      </c>
      <c r="F329" s="71"/>
      <c r="G329" s="72" t="s">
        <v>186</v>
      </c>
      <c r="H329" s="77">
        <v>4000</v>
      </c>
      <c r="I329" s="59"/>
    </row>
    <row r="330" spans="2:9" ht="13.5" customHeight="1">
      <c r="B330" s="1"/>
      <c r="C330" s="129"/>
      <c r="D330" s="181"/>
      <c r="E330" s="2">
        <v>4210</v>
      </c>
      <c r="F330" s="350" t="s">
        <v>22</v>
      </c>
      <c r="G330" s="351"/>
      <c r="H330" s="77">
        <v>51700</v>
      </c>
      <c r="I330" s="59"/>
    </row>
    <row r="331" spans="2:9" ht="25.5" customHeight="1">
      <c r="B331" s="1"/>
      <c r="C331" s="129"/>
      <c r="D331" s="181"/>
      <c r="E331" s="2">
        <v>4240</v>
      </c>
      <c r="F331" s="350" t="s">
        <v>58</v>
      </c>
      <c r="G331" s="351"/>
      <c r="H331" s="77">
        <v>19600</v>
      </c>
      <c r="I331" s="59"/>
    </row>
    <row r="332" spans="2:9" ht="13.5" customHeight="1">
      <c r="B332" s="352"/>
      <c r="C332" s="360"/>
      <c r="D332" s="184"/>
      <c r="E332" s="2">
        <v>4260</v>
      </c>
      <c r="F332" s="350" t="s">
        <v>15</v>
      </c>
      <c r="G332" s="351"/>
      <c r="H332" s="77">
        <v>240100</v>
      </c>
      <c r="I332" s="59"/>
    </row>
    <row r="333" spans="2:9" ht="13.5" customHeight="1">
      <c r="B333" s="352"/>
      <c r="C333" s="360"/>
      <c r="D333" s="196"/>
      <c r="E333" s="4">
        <v>4270</v>
      </c>
      <c r="F333" s="350" t="s">
        <v>23</v>
      </c>
      <c r="G333" s="351"/>
      <c r="H333" s="94">
        <v>20900</v>
      </c>
      <c r="I333" s="59"/>
    </row>
    <row r="334" spans="2:9" ht="13.5" customHeight="1">
      <c r="B334" s="352"/>
      <c r="C334" s="360"/>
      <c r="D334" s="181"/>
      <c r="E334" s="2">
        <v>4280</v>
      </c>
      <c r="F334" s="71"/>
      <c r="G334" s="72" t="s">
        <v>185</v>
      </c>
      <c r="H334" s="77">
        <v>4850</v>
      </c>
      <c r="I334" s="59"/>
    </row>
    <row r="335" spans="2:9" ht="13.5" customHeight="1">
      <c r="B335" s="352"/>
      <c r="C335" s="129"/>
      <c r="D335" s="181"/>
      <c r="E335" s="2">
        <v>4300</v>
      </c>
      <c r="F335" s="350" t="s">
        <v>24</v>
      </c>
      <c r="G335" s="351"/>
      <c r="H335" s="77">
        <v>57700</v>
      </c>
      <c r="I335" s="59"/>
    </row>
    <row r="336" spans="2:9" ht="13.5" customHeight="1">
      <c r="B336" s="1"/>
      <c r="C336" s="129"/>
      <c r="D336" s="181"/>
      <c r="E336" s="2">
        <v>4350</v>
      </c>
      <c r="F336" s="71"/>
      <c r="G336" s="72" t="s">
        <v>222</v>
      </c>
      <c r="H336" s="77">
        <v>3500</v>
      </c>
      <c r="I336" s="59"/>
    </row>
    <row r="337" spans="2:9" ht="27.75" customHeight="1">
      <c r="B337" s="1"/>
      <c r="C337" s="129"/>
      <c r="D337" s="181"/>
      <c r="E337" s="2">
        <v>4360</v>
      </c>
      <c r="F337" s="71"/>
      <c r="G337" s="72" t="s">
        <v>217</v>
      </c>
      <c r="H337" s="77">
        <v>1300</v>
      </c>
      <c r="I337" s="59"/>
    </row>
    <row r="338" spans="2:9" ht="25.5" customHeight="1">
      <c r="B338" s="1"/>
      <c r="C338" s="129"/>
      <c r="D338" s="181"/>
      <c r="E338" s="2">
        <v>4370</v>
      </c>
      <c r="F338" s="71"/>
      <c r="G338" s="72" t="s">
        <v>218</v>
      </c>
      <c r="H338" s="77">
        <v>9800</v>
      </c>
      <c r="I338" s="59"/>
    </row>
    <row r="339" spans="2:9" ht="13.5" customHeight="1">
      <c r="B339" s="1"/>
      <c r="C339" s="129"/>
      <c r="D339" s="181"/>
      <c r="E339" s="2">
        <v>4410</v>
      </c>
      <c r="F339" s="350" t="s">
        <v>16</v>
      </c>
      <c r="G339" s="351"/>
      <c r="H339" s="77">
        <v>5550</v>
      </c>
      <c r="I339" s="59"/>
    </row>
    <row r="340" spans="2:9" ht="13.5" customHeight="1">
      <c r="B340" s="1"/>
      <c r="C340" s="129"/>
      <c r="D340" s="181"/>
      <c r="E340" s="2">
        <v>4430</v>
      </c>
      <c r="F340" s="71"/>
      <c r="G340" s="72" t="s">
        <v>191</v>
      </c>
      <c r="H340" s="77">
        <v>9900</v>
      </c>
      <c r="I340" s="59"/>
    </row>
    <row r="341" spans="2:9" ht="13.5" customHeight="1">
      <c r="B341" s="1"/>
      <c r="C341" s="129"/>
      <c r="D341" s="181"/>
      <c r="E341" s="2">
        <v>4440</v>
      </c>
      <c r="F341" s="350" t="s">
        <v>26</v>
      </c>
      <c r="G341" s="351"/>
      <c r="H341" s="77">
        <v>198151</v>
      </c>
      <c r="I341" s="59"/>
    </row>
    <row r="342" spans="2:9" ht="25.5" customHeight="1">
      <c r="B342" s="1"/>
      <c r="C342" s="129"/>
      <c r="D342" s="181"/>
      <c r="E342" s="4">
        <v>4700</v>
      </c>
      <c r="F342" s="91"/>
      <c r="G342" s="72" t="s">
        <v>219</v>
      </c>
      <c r="H342" s="96">
        <v>7000</v>
      </c>
      <c r="I342" s="59"/>
    </row>
    <row r="343" spans="2:9" ht="24.75" customHeight="1">
      <c r="B343" s="1"/>
      <c r="C343" s="129"/>
      <c r="D343" s="181"/>
      <c r="E343" s="4">
        <v>4740</v>
      </c>
      <c r="F343" s="91"/>
      <c r="G343" s="92" t="s">
        <v>223</v>
      </c>
      <c r="H343" s="12">
        <v>4500</v>
      </c>
      <c r="I343" s="59"/>
    </row>
    <row r="344" spans="2:12" ht="25.5" customHeight="1">
      <c r="B344" s="1"/>
      <c r="C344" s="129"/>
      <c r="D344" s="181"/>
      <c r="E344" s="1">
        <v>4750</v>
      </c>
      <c r="F344" s="91"/>
      <c r="G344" s="92" t="s">
        <v>224</v>
      </c>
      <c r="H344" s="3">
        <v>9100</v>
      </c>
      <c r="I344" s="153"/>
      <c r="J344" s="195"/>
      <c r="L344" s="17"/>
    </row>
    <row r="345" spans="2:12" ht="17.25" customHeight="1">
      <c r="B345" s="1"/>
      <c r="C345" s="283">
        <v>80121</v>
      </c>
      <c r="D345" s="282"/>
      <c r="E345" s="4"/>
      <c r="F345" s="148"/>
      <c r="G345" s="277" t="s">
        <v>262</v>
      </c>
      <c r="H345" s="121">
        <f>H346+H347+H348+H349+H350+H351+H352+H353+H354+H355+H356+H357+H358</f>
        <v>55087</v>
      </c>
      <c r="I345" s="59"/>
      <c r="J345" s="195"/>
      <c r="L345" s="17"/>
    </row>
    <row r="346" spans="2:12" ht="25.5" customHeight="1">
      <c r="B346" s="1"/>
      <c r="C346" s="129"/>
      <c r="D346" s="181"/>
      <c r="E346" s="5">
        <v>3020</v>
      </c>
      <c r="F346" s="53"/>
      <c r="G346" s="54" t="s">
        <v>241</v>
      </c>
      <c r="H346" s="3">
        <v>1000</v>
      </c>
      <c r="I346" s="74"/>
      <c r="J346" s="195"/>
      <c r="L346" s="17"/>
    </row>
    <row r="347" spans="2:12" ht="15" customHeight="1">
      <c r="B347" s="1"/>
      <c r="C347" s="129"/>
      <c r="D347" s="181"/>
      <c r="E347" s="4">
        <v>4010</v>
      </c>
      <c r="F347" s="148"/>
      <c r="G347" s="148" t="s">
        <v>8</v>
      </c>
      <c r="H347" s="12">
        <v>35750</v>
      </c>
      <c r="I347" s="59"/>
      <c r="J347" s="195"/>
      <c r="L347" s="17"/>
    </row>
    <row r="348" spans="2:12" ht="15" customHeight="1">
      <c r="B348" s="1"/>
      <c r="C348" s="129"/>
      <c r="D348" s="181"/>
      <c r="E348" s="4">
        <v>4040</v>
      </c>
      <c r="F348" s="148"/>
      <c r="G348" s="148" t="s">
        <v>14</v>
      </c>
      <c r="H348" s="12">
        <v>1250</v>
      </c>
      <c r="I348" s="59"/>
      <c r="J348" s="195"/>
      <c r="L348" s="17"/>
    </row>
    <row r="349" spans="2:12" ht="15" customHeight="1">
      <c r="B349" s="1"/>
      <c r="C349" s="129"/>
      <c r="D349" s="181"/>
      <c r="E349" s="4">
        <v>4110</v>
      </c>
      <c r="F349" s="148"/>
      <c r="G349" s="148" t="s">
        <v>9</v>
      </c>
      <c r="H349" s="12">
        <v>5628</v>
      </c>
      <c r="I349" s="59"/>
      <c r="J349" s="195"/>
      <c r="L349" s="17"/>
    </row>
    <row r="350" spans="2:12" ht="15" customHeight="1">
      <c r="B350" s="1"/>
      <c r="C350" s="129"/>
      <c r="D350" s="181"/>
      <c r="E350" s="4">
        <v>4120</v>
      </c>
      <c r="F350" s="148"/>
      <c r="G350" s="148" t="s">
        <v>10</v>
      </c>
      <c r="H350" s="12">
        <v>900</v>
      </c>
      <c r="I350" s="59"/>
      <c r="J350" s="195"/>
      <c r="L350" s="17"/>
    </row>
    <row r="351" spans="2:12" ht="14.25" customHeight="1">
      <c r="B351" s="1"/>
      <c r="C351" s="129"/>
      <c r="D351" s="181"/>
      <c r="E351" s="4">
        <v>4210</v>
      </c>
      <c r="F351" s="148"/>
      <c r="G351" s="148" t="s">
        <v>98</v>
      </c>
      <c r="H351" s="12">
        <v>1300</v>
      </c>
      <c r="I351" s="59"/>
      <c r="J351" s="195"/>
      <c r="L351" s="17"/>
    </row>
    <row r="352" spans="2:12" ht="14.25" customHeight="1">
      <c r="B352" s="1"/>
      <c r="C352" s="129"/>
      <c r="D352" s="181"/>
      <c r="E352" s="4">
        <v>4240</v>
      </c>
      <c r="F352" s="148"/>
      <c r="G352" s="148" t="s">
        <v>254</v>
      </c>
      <c r="H352" s="12">
        <v>3000</v>
      </c>
      <c r="I352" s="59"/>
      <c r="J352" s="195"/>
      <c r="L352" s="17"/>
    </row>
    <row r="353" spans="2:12" ht="14.25" customHeight="1">
      <c r="B353" s="1"/>
      <c r="C353" s="129"/>
      <c r="D353" s="181"/>
      <c r="E353" s="4">
        <v>4280</v>
      </c>
      <c r="F353" s="148"/>
      <c r="G353" s="148" t="s">
        <v>185</v>
      </c>
      <c r="H353" s="12">
        <v>200</v>
      </c>
      <c r="I353" s="59"/>
      <c r="J353" s="195"/>
      <c r="L353" s="17"/>
    </row>
    <row r="354" spans="2:12" ht="15.75" customHeight="1">
      <c r="B354" s="1"/>
      <c r="C354" s="129"/>
      <c r="D354" s="181"/>
      <c r="E354" s="4">
        <v>4350</v>
      </c>
      <c r="F354" s="148"/>
      <c r="G354" s="148" t="s">
        <v>261</v>
      </c>
      <c r="H354" s="12">
        <v>500</v>
      </c>
      <c r="I354" s="59"/>
      <c r="J354" s="195"/>
      <c r="L354" s="17"/>
    </row>
    <row r="355" spans="2:12" ht="15" customHeight="1">
      <c r="B355" s="1"/>
      <c r="C355" s="129"/>
      <c r="D355" s="181"/>
      <c r="E355" s="2">
        <v>4410</v>
      </c>
      <c r="F355" s="53"/>
      <c r="G355" s="132" t="s">
        <v>16</v>
      </c>
      <c r="H355" s="12">
        <v>200</v>
      </c>
      <c r="I355" s="59"/>
      <c r="J355" s="195"/>
      <c r="L355" s="17"/>
    </row>
    <row r="356" spans="2:12" ht="15" customHeight="1">
      <c r="B356" s="1"/>
      <c r="C356" s="129"/>
      <c r="D356" s="181"/>
      <c r="E356" s="2">
        <v>4440</v>
      </c>
      <c r="F356" s="53"/>
      <c r="G356" s="132" t="s">
        <v>26</v>
      </c>
      <c r="H356" s="12">
        <v>4959</v>
      </c>
      <c r="I356" s="59"/>
      <c r="J356" s="195"/>
      <c r="L356" s="17"/>
    </row>
    <row r="357" spans="2:12" ht="25.5" customHeight="1">
      <c r="B357" s="1"/>
      <c r="C357" s="129"/>
      <c r="D357" s="181"/>
      <c r="E357" s="2">
        <v>4740</v>
      </c>
      <c r="F357" s="53"/>
      <c r="G357" s="132" t="s">
        <v>223</v>
      </c>
      <c r="H357" s="12">
        <v>200</v>
      </c>
      <c r="I357" s="59"/>
      <c r="J357" s="195"/>
      <c r="L357" s="17"/>
    </row>
    <row r="358" spans="2:12" ht="25.5" customHeight="1">
      <c r="B358" s="1"/>
      <c r="C358" s="129"/>
      <c r="D358" s="181"/>
      <c r="E358" s="2">
        <v>4750</v>
      </c>
      <c r="F358" s="53"/>
      <c r="G358" s="284" t="s">
        <v>224</v>
      </c>
      <c r="H358" s="12">
        <v>200</v>
      </c>
      <c r="I358" s="59"/>
      <c r="J358" s="195"/>
      <c r="L358" s="17"/>
    </row>
    <row r="359" spans="2:11" ht="15.75" customHeight="1" thickBot="1">
      <c r="B359" s="1"/>
      <c r="C359" s="145">
        <v>80123</v>
      </c>
      <c r="D359" s="146"/>
      <c r="E359" s="8"/>
      <c r="F359" s="313" t="s">
        <v>117</v>
      </c>
      <c r="G359" s="314"/>
      <c r="H359" s="16">
        <f>SUM(H360:H381)</f>
        <v>1937150</v>
      </c>
      <c r="I359" s="16">
        <f>I360+I361+I362+I363+I364+I366+I367+I368+I369+I370+I371+I372+I373+I374+I375+I376+I377+I379+I380+I381</f>
        <v>0</v>
      </c>
      <c r="K359" s="17"/>
    </row>
    <row r="360" spans="2:9" ht="13.5" customHeight="1">
      <c r="B360" s="1"/>
      <c r="C360" s="361"/>
      <c r="D360" s="76"/>
      <c r="E360" s="5">
        <v>4010</v>
      </c>
      <c r="F360" s="350" t="s">
        <v>8</v>
      </c>
      <c r="G360" s="351"/>
      <c r="H360" s="198">
        <v>1272419</v>
      </c>
      <c r="I360" s="59"/>
    </row>
    <row r="361" spans="2:9" ht="13.5" customHeight="1">
      <c r="B361" s="1"/>
      <c r="C361" s="361"/>
      <c r="D361" s="76"/>
      <c r="E361" s="4">
        <v>4040</v>
      </c>
      <c r="F361" s="350" t="s">
        <v>116</v>
      </c>
      <c r="G361" s="351"/>
      <c r="H361" s="96">
        <v>105731</v>
      </c>
      <c r="I361" s="59"/>
    </row>
    <row r="362" spans="2:9" ht="13.5" customHeight="1">
      <c r="B362" s="1"/>
      <c r="C362" s="361"/>
      <c r="D362" s="76"/>
      <c r="E362" s="4">
        <v>4110</v>
      </c>
      <c r="F362" s="350" t="s">
        <v>118</v>
      </c>
      <c r="G362" s="351"/>
      <c r="H362" s="96">
        <v>206150</v>
      </c>
      <c r="I362" s="59"/>
    </row>
    <row r="363" spans="2:9" ht="13.5" customHeight="1">
      <c r="B363" s="1"/>
      <c r="C363" s="361"/>
      <c r="D363" s="76"/>
      <c r="E363" s="4">
        <v>4120</v>
      </c>
      <c r="F363" s="350" t="s">
        <v>119</v>
      </c>
      <c r="G363" s="351"/>
      <c r="H363" s="96">
        <v>33850</v>
      </c>
      <c r="I363" s="59"/>
    </row>
    <row r="364" spans="2:9" ht="13.5" customHeight="1">
      <c r="B364" s="1"/>
      <c r="C364" s="361"/>
      <c r="D364" s="76"/>
      <c r="E364" s="4">
        <v>4140</v>
      </c>
      <c r="F364" s="350" t="s">
        <v>120</v>
      </c>
      <c r="G364" s="351"/>
      <c r="H364" s="96">
        <v>7000</v>
      </c>
      <c r="I364" s="59"/>
    </row>
    <row r="365" spans="2:9" ht="13.5" customHeight="1">
      <c r="B365" s="1"/>
      <c r="C365" s="361"/>
      <c r="D365" s="76"/>
      <c r="E365" s="4">
        <v>4170</v>
      </c>
      <c r="F365" s="71"/>
      <c r="G365" s="72" t="s">
        <v>186</v>
      </c>
      <c r="H365" s="96">
        <v>4000</v>
      </c>
      <c r="I365" s="59"/>
    </row>
    <row r="366" spans="2:9" ht="13.5" customHeight="1">
      <c r="B366" s="1"/>
      <c r="C366" s="361"/>
      <c r="D366" s="76"/>
      <c r="E366" s="4">
        <v>4210</v>
      </c>
      <c r="F366" s="350" t="s">
        <v>98</v>
      </c>
      <c r="G366" s="351"/>
      <c r="H366" s="96">
        <v>17800</v>
      </c>
      <c r="I366" s="59"/>
    </row>
    <row r="367" spans="2:9" ht="24.75" customHeight="1">
      <c r="B367" s="1"/>
      <c r="C367" s="361"/>
      <c r="D367" s="76"/>
      <c r="E367" s="4">
        <v>4240</v>
      </c>
      <c r="F367" s="350" t="s">
        <v>58</v>
      </c>
      <c r="G367" s="351"/>
      <c r="H367" s="96">
        <v>4087</v>
      </c>
      <c r="I367" s="59"/>
    </row>
    <row r="368" spans="2:9" ht="13.5" customHeight="1">
      <c r="B368" s="1"/>
      <c r="C368" s="361"/>
      <c r="D368" s="76"/>
      <c r="E368" s="4">
        <v>4260</v>
      </c>
      <c r="F368" s="350" t="s">
        <v>15</v>
      </c>
      <c r="G368" s="351"/>
      <c r="H368" s="96">
        <v>120501</v>
      </c>
      <c r="I368" s="59"/>
    </row>
    <row r="369" spans="2:9" ht="13.5" customHeight="1">
      <c r="B369" s="1"/>
      <c r="C369" s="361"/>
      <c r="D369" s="76"/>
      <c r="E369" s="4">
        <v>4270</v>
      </c>
      <c r="F369" s="71"/>
      <c r="G369" s="72" t="s">
        <v>23</v>
      </c>
      <c r="H369" s="96">
        <v>9000</v>
      </c>
      <c r="I369" s="59"/>
    </row>
    <row r="370" spans="2:9" ht="13.5" customHeight="1">
      <c r="B370" s="1"/>
      <c r="C370" s="361"/>
      <c r="D370" s="76"/>
      <c r="E370" s="4">
        <v>4280</v>
      </c>
      <c r="F370" s="71"/>
      <c r="G370" s="72" t="s">
        <v>185</v>
      </c>
      <c r="H370" s="96">
        <v>2680</v>
      </c>
      <c r="I370" s="59"/>
    </row>
    <row r="371" spans="2:9" ht="13.5" customHeight="1">
      <c r="B371" s="1"/>
      <c r="C371" s="361"/>
      <c r="D371" s="76"/>
      <c r="E371" s="4">
        <v>4300</v>
      </c>
      <c r="F371" s="350" t="s">
        <v>36</v>
      </c>
      <c r="G371" s="351"/>
      <c r="H371" s="96">
        <v>18720</v>
      </c>
      <c r="I371" s="59"/>
    </row>
    <row r="372" spans="2:9" ht="13.5" customHeight="1">
      <c r="B372" s="1"/>
      <c r="C372" s="361"/>
      <c r="D372" s="76"/>
      <c r="E372" s="4">
        <v>4350</v>
      </c>
      <c r="F372" s="71"/>
      <c r="G372" s="72" t="s">
        <v>222</v>
      </c>
      <c r="H372" s="96">
        <v>1700</v>
      </c>
      <c r="I372" s="59"/>
    </row>
    <row r="373" spans="2:9" ht="24.75" customHeight="1">
      <c r="B373" s="1"/>
      <c r="C373" s="361"/>
      <c r="D373" s="76"/>
      <c r="E373" s="4">
        <v>4360</v>
      </c>
      <c r="F373" s="71"/>
      <c r="G373" s="72" t="s">
        <v>217</v>
      </c>
      <c r="H373" s="96">
        <v>1700</v>
      </c>
      <c r="I373" s="59"/>
    </row>
    <row r="374" spans="2:9" ht="24" customHeight="1">
      <c r="B374" s="1"/>
      <c r="C374" s="361"/>
      <c r="D374" s="76"/>
      <c r="E374" s="4">
        <v>4370</v>
      </c>
      <c r="F374" s="71"/>
      <c r="G374" s="72" t="s">
        <v>218</v>
      </c>
      <c r="H374" s="96">
        <v>5080</v>
      </c>
      <c r="I374" s="59"/>
    </row>
    <row r="375" spans="2:9" ht="13.5" customHeight="1">
      <c r="B375" s="1"/>
      <c r="C375" s="361"/>
      <c r="D375" s="76"/>
      <c r="E375" s="4">
        <v>4410</v>
      </c>
      <c r="F375" s="350" t="s">
        <v>16</v>
      </c>
      <c r="G375" s="351"/>
      <c r="H375" s="96">
        <v>2430</v>
      </c>
      <c r="I375" s="59"/>
    </row>
    <row r="376" spans="2:9" ht="13.5" customHeight="1">
      <c r="B376" s="1"/>
      <c r="C376" s="361"/>
      <c r="D376" s="76"/>
      <c r="E376" s="4">
        <v>4430</v>
      </c>
      <c r="F376" s="71"/>
      <c r="G376" s="72" t="s">
        <v>191</v>
      </c>
      <c r="H376" s="96">
        <v>4300</v>
      </c>
      <c r="I376" s="59"/>
    </row>
    <row r="377" spans="2:9" ht="13.5" customHeight="1">
      <c r="B377" s="1"/>
      <c r="C377" s="361"/>
      <c r="D377" s="76"/>
      <c r="E377" s="4">
        <v>4440</v>
      </c>
      <c r="F377" s="350" t="s">
        <v>26</v>
      </c>
      <c r="G377" s="351"/>
      <c r="H377" s="96">
        <v>113072</v>
      </c>
      <c r="I377" s="59"/>
    </row>
    <row r="378" spans="2:9" ht="13.5" customHeight="1">
      <c r="B378" s="106"/>
      <c r="C378" s="197"/>
      <c r="D378" s="76"/>
      <c r="E378" s="5">
        <v>4480</v>
      </c>
      <c r="F378" s="91"/>
      <c r="G378" s="72" t="s">
        <v>17</v>
      </c>
      <c r="H378" s="73">
        <v>200</v>
      </c>
      <c r="I378" s="59"/>
    </row>
    <row r="379" spans="2:9" ht="25.5" customHeight="1">
      <c r="B379" s="106"/>
      <c r="C379" s="197"/>
      <c r="D379" s="76"/>
      <c r="E379" s="5">
        <v>4700</v>
      </c>
      <c r="F379" s="91"/>
      <c r="G379" s="72" t="s">
        <v>219</v>
      </c>
      <c r="H379" s="73">
        <v>2700</v>
      </c>
      <c r="I379" s="59"/>
    </row>
    <row r="380" spans="2:9" ht="25.5" customHeight="1">
      <c r="B380" s="1"/>
      <c r="C380" s="197"/>
      <c r="D380" s="76"/>
      <c r="E380" s="5">
        <v>4740</v>
      </c>
      <c r="F380" s="91"/>
      <c r="G380" s="92" t="s">
        <v>223</v>
      </c>
      <c r="H380" s="73">
        <v>1450</v>
      </c>
      <c r="I380" s="59"/>
    </row>
    <row r="381" spans="2:9" ht="25.5" customHeight="1">
      <c r="B381" s="1"/>
      <c r="C381" s="197"/>
      <c r="D381" s="76"/>
      <c r="E381" s="5">
        <v>4750</v>
      </c>
      <c r="F381" s="91"/>
      <c r="G381" s="92" t="s">
        <v>224</v>
      </c>
      <c r="H381" s="73">
        <v>2580</v>
      </c>
      <c r="I381" s="59"/>
    </row>
    <row r="382" spans="2:9" ht="15.75" customHeight="1" thickBot="1">
      <c r="B382" s="1"/>
      <c r="C382" s="322">
        <v>80130</v>
      </c>
      <c r="D382" s="322"/>
      <c r="E382" s="8"/>
      <c r="F382" s="313" t="s">
        <v>206</v>
      </c>
      <c r="G382" s="314"/>
      <c r="H382" s="119">
        <f>SUM(H383:H412)</f>
        <v>4066592</v>
      </c>
      <c r="I382" s="119">
        <f>SUM(I383:I412)</f>
        <v>72910</v>
      </c>
    </row>
    <row r="383" spans="2:9" ht="27" customHeight="1">
      <c r="B383" s="1"/>
      <c r="C383" s="84"/>
      <c r="D383" s="85"/>
      <c r="E383" s="86" t="s">
        <v>225</v>
      </c>
      <c r="F383" s="199"/>
      <c r="G383" s="132" t="s">
        <v>200</v>
      </c>
      <c r="H383" s="10"/>
      <c r="I383" s="12">
        <v>3960</v>
      </c>
    </row>
    <row r="384" spans="2:9" ht="15.75" customHeight="1">
      <c r="B384" s="1"/>
      <c r="C384" s="84"/>
      <c r="D384" s="85"/>
      <c r="E384" s="86" t="s">
        <v>154</v>
      </c>
      <c r="F384" s="194"/>
      <c r="G384" s="54" t="s">
        <v>85</v>
      </c>
      <c r="H384" s="200"/>
      <c r="I384" s="12">
        <v>3750</v>
      </c>
    </row>
    <row r="385" spans="2:9" ht="15.75" customHeight="1">
      <c r="B385" s="1"/>
      <c r="C385" s="84"/>
      <c r="D385" s="85"/>
      <c r="E385" s="9" t="s">
        <v>147</v>
      </c>
      <c r="F385" s="194"/>
      <c r="G385" s="148" t="s">
        <v>44</v>
      </c>
      <c r="H385" s="121"/>
      <c r="I385" s="12">
        <v>1250</v>
      </c>
    </row>
    <row r="386" spans="2:9" ht="29.25" customHeight="1">
      <c r="B386" s="1"/>
      <c r="C386" s="1"/>
      <c r="D386" s="62"/>
      <c r="E386" s="5">
        <v>2380</v>
      </c>
      <c r="F386" s="201"/>
      <c r="G386" s="92" t="s">
        <v>175</v>
      </c>
      <c r="H386" s="202"/>
      <c r="I386" s="12">
        <v>63950</v>
      </c>
    </row>
    <row r="387" spans="2:9" ht="13.5" customHeight="1">
      <c r="B387" s="1"/>
      <c r="C387" s="1"/>
      <c r="D387" s="62"/>
      <c r="E387" s="5">
        <v>2320</v>
      </c>
      <c r="F387" s="318" t="s">
        <v>138</v>
      </c>
      <c r="G387" s="319"/>
      <c r="H387" s="198">
        <v>24000</v>
      </c>
      <c r="I387" s="59"/>
    </row>
    <row r="388" spans="2:9" ht="13.5" customHeight="1">
      <c r="B388" s="1"/>
      <c r="C388" s="1"/>
      <c r="D388" s="85"/>
      <c r="E388" s="4">
        <v>2540</v>
      </c>
      <c r="F388" s="317" t="s">
        <v>137</v>
      </c>
      <c r="G388" s="317"/>
      <c r="H388" s="96"/>
      <c r="I388" s="59"/>
    </row>
    <row r="389" spans="2:9" ht="25.5" customHeight="1">
      <c r="B389" s="1"/>
      <c r="C389" s="1"/>
      <c r="D389" s="85"/>
      <c r="E389" s="4">
        <v>3020</v>
      </c>
      <c r="F389" s="317" t="s">
        <v>57</v>
      </c>
      <c r="G389" s="317"/>
      <c r="H389" s="96">
        <v>5250</v>
      </c>
      <c r="I389" s="59"/>
    </row>
    <row r="390" spans="2:9" ht="13.5" customHeight="1">
      <c r="B390" s="352"/>
      <c r="C390" s="1"/>
      <c r="D390" s="85"/>
      <c r="E390" s="4">
        <v>4010</v>
      </c>
      <c r="F390" s="350" t="s">
        <v>8</v>
      </c>
      <c r="G390" s="351"/>
      <c r="H390" s="77">
        <v>2393730</v>
      </c>
      <c r="I390" s="59"/>
    </row>
    <row r="391" spans="2:9" ht="13.5" customHeight="1">
      <c r="B391" s="352"/>
      <c r="C391" s="352"/>
      <c r="D391" s="203"/>
      <c r="E391" s="4">
        <v>4040</v>
      </c>
      <c r="F391" s="350" t="s">
        <v>14</v>
      </c>
      <c r="G391" s="351"/>
      <c r="H391" s="77">
        <v>201870</v>
      </c>
      <c r="I391" s="59"/>
    </row>
    <row r="392" spans="2:9" ht="13.5" customHeight="1">
      <c r="B392" s="352"/>
      <c r="C392" s="352"/>
      <c r="D392" s="85"/>
      <c r="E392" s="2">
        <v>4110</v>
      </c>
      <c r="F392" s="350" t="s">
        <v>9</v>
      </c>
      <c r="G392" s="351"/>
      <c r="H392" s="77">
        <v>391400</v>
      </c>
      <c r="I392" s="59"/>
    </row>
    <row r="393" spans="2:9" ht="13.5" customHeight="1">
      <c r="B393" s="352"/>
      <c r="C393" s="352"/>
      <c r="D393" s="203"/>
      <c r="E393" s="4">
        <v>4120</v>
      </c>
      <c r="F393" s="350" t="s">
        <v>10</v>
      </c>
      <c r="G393" s="351"/>
      <c r="H393" s="77">
        <v>62600</v>
      </c>
      <c r="I393" s="59"/>
    </row>
    <row r="394" spans="2:9" ht="13.5" customHeight="1">
      <c r="B394" s="352"/>
      <c r="C394" s="352"/>
      <c r="D394" s="62"/>
      <c r="E394" s="4">
        <v>4140</v>
      </c>
      <c r="F394" s="350" t="s">
        <v>61</v>
      </c>
      <c r="G394" s="351"/>
      <c r="H394" s="94">
        <v>10500</v>
      </c>
      <c r="I394" s="59"/>
    </row>
    <row r="395" spans="2:9" ht="13.5" customHeight="1">
      <c r="B395" s="352"/>
      <c r="C395" s="352"/>
      <c r="D395" s="85"/>
      <c r="E395" s="4">
        <v>4170</v>
      </c>
      <c r="F395" s="71"/>
      <c r="G395" s="72" t="s">
        <v>186</v>
      </c>
      <c r="H395" s="77">
        <v>4400</v>
      </c>
      <c r="I395" s="59"/>
    </row>
    <row r="396" spans="2:9" ht="13.5" customHeight="1">
      <c r="B396" s="1"/>
      <c r="C396" s="352"/>
      <c r="D396" s="85"/>
      <c r="E396" s="4">
        <v>4210</v>
      </c>
      <c r="F396" s="350" t="s">
        <v>22</v>
      </c>
      <c r="G396" s="351"/>
      <c r="H396" s="96">
        <v>54650</v>
      </c>
      <c r="I396" s="59"/>
    </row>
    <row r="397" spans="2:9" ht="13.5" customHeight="1">
      <c r="B397" s="1"/>
      <c r="C397" s="1"/>
      <c r="D397" s="85"/>
      <c r="E397" s="2">
        <v>4230</v>
      </c>
      <c r="F397" s="71"/>
      <c r="G397" s="72" t="s">
        <v>52</v>
      </c>
      <c r="H397" s="77">
        <v>250</v>
      </c>
      <c r="I397" s="59"/>
    </row>
    <row r="398" spans="2:9" ht="25.5" customHeight="1">
      <c r="B398" s="1"/>
      <c r="C398" s="1"/>
      <c r="D398" s="85"/>
      <c r="E398" s="2">
        <v>4240</v>
      </c>
      <c r="F398" s="350" t="s">
        <v>58</v>
      </c>
      <c r="G398" s="351"/>
      <c r="H398" s="77">
        <v>18680</v>
      </c>
      <c r="I398" s="59"/>
    </row>
    <row r="399" spans="2:9" ht="13.5" customHeight="1">
      <c r="B399" s="1"/>
      <c r="C399" s="1"/>
      <c r="D399" s="85"/>
      <c r="E399" s="4">
        <v>4260</v>
      </c>
      <c r="F399" s="350" t="s">
        <v>15</v>
      </c>
      <c r="G399" s="351"/>
      <c r="H399" s="77">
        <v>378880</v>
      </c>
      <c r="I399" s="59"/>
    </row>
    <row r="400" spans="2:9" ht="13.5" customHeight="1">
      <c r="B400" s="1"/>
      <c r="C400" s="1"/>
      <c r="D400" s="85"/>
      <c r="E400" s="4">
        <v>4270</v>
      </c>
      <c r="F400" s="71"/>
      <c r="G400" s="72" t="s">
        <v>23</v>
      </c>
      <c r="H400" s="77">
        <v>48500</v>
      </c>
      <c r="I400" s="59"/>
    </row>
    <row r="401" spans="2:9" ht="13.5" customHeight="1">
      <c r="B401" s="1"/>
      <c r="C401" s="1"/>
      <c r="D401" s="85"/>
      <c r="E401" s="4">
        <v>4280</v>
      </c>
      <c r="F401" s="71"/>
      <c r="G401" s="72" t="s">
        <v>185</v>
      </c>
      <c r="H401" s="77">
        <v>4080</v>
      </c>
      <c r="I401" s="59"/>
    </row>
    <row r="402" spans="2:9" ht="13.5" customHeight="1">
      <c r="B402" s="1"/>
      <c r="C402" s="1"/>
      <c r="D402" s="85"/>
      <c r="E402" s="4">
        <v>4300</v>
      </c>
      <c r="F402" s="350" t="s">
        <v>24</v>
      </c>
      <c r="G402" s="351"/>
      <c r="H402" s="77">
        <v>148840</v>
      </c>
      <c r="I402" s="59"/>
    </row>
    <row r="403" spans="2:9" ht="13.5" customHeight="1">
      <c r="B403" s="1"/>
      <c r="C403" s="1"/>
      <c r="D403" s="85"/>
      <c r="E403" s="4">
        <v>4350</v>
      </c>
      <c r="F403" s="71"/>
      <c r="G403" s="72" t="s">
        <v>222</v>
      </c>
      <c r="H403" s="77">
        <v>5450</v>
      </c>
      <c r="I403" s="59"/>
    </row>
    <row r="404" spans="2:9" ht="25.5" customHeight="1">
      <c r="B404" s="1"/>
      <c r="C404" s="1"/>
      <c r="D404" s="85"/>
      <c r="E404" s="4">
        <v>4360</v>
      </c>
      <c r="F404" s="71"/>
      <c r="G404" s="72" t="s">
        <v>217</v>
      </c>
      <c r="H404" s="77">
        <v>4000</v>
      </c>
      <c r="I404" s="59"/>
    </row>
    <row r="405" spans="2:9" ht="26.25" customHeight="1">
      <c r="B405" s="1"/>
      <c r="C405" s="1"/>
      <c r="D405" s="85"/>
      <c r="E405" s="4">
        <v>4370</v>
      </c>
      <c r="F405" s="71"/>
      <c r="G405" s="72" t="s">
        <v>218</v>
      </c>
      <c r="H405" s="77">
        <v>22400</v>
      </c>
      <c r="I405" s="59"/>
    </row>
    <row r="406" spans="2:9" ht="13.5" customHeight="1">
      <c r="B406" s="1"/>
      <c r="C406" s="1"/>
      <c r="D406" s="85"/>
      <c r="E406" s="4">
        <v>4410</v>
      </c>
      <c r="F406" s="350" t="s">
        <v>16</v>
      </c>
      <c r="G406" s="351"/>
      <c r="H406" s="77">
        <v>8200</v>
      </c>
      <c r="I406" s="59"/>
    </row>
    <row r="407" spans="2:9" ht="13.5" customHeight="1">
      <c r="B407" s="1"/>
      <c r="C407" s="1"/>
      <c r="D407" s="85"/>
      <c r="E407" s="4">
        <v>4430</v>
      </c>
      <c r="F407" s="71" t="s">
        <v>194</v>
      </c>
      <c r="G407" s="72" t="s">
        <v>191</v>
      </c>
      <c r="H407" s="77">
        <v>11270</v>
      </c>
      <c r="I407" s="59"/>
    </row>
    <row r="408" spans="2:9" ht="13.5" customHeight="1">
      <c r="B408" s="1"/>
      <c r="C408" s="1"/>
      <c r="D408" s="85"/>
      <c r="E408" s="4">
        <v>4440</v>
      </c>
      <c r="F408" s="350" t="s">
        <v>26</v>
      </c>
      <c r="G408" s="351"/>
      <c r="H408" s="77">
        <v>248592</v>
      </c>
      <c r="I408" s="59"/>
    </row>
    <row r="409" spans="2:9" ht="13.5" customHeight="1">
      <c r="B409" s="1"/>
      <c r="C409" s="1"/>
      <c r="D409" s="85"/>
      <c r="E409" s="4">
        <v>4480</v>
      </c>
      <c r="F409" s="204"/>
      <c r="G409" s="72" t="s">
        <v>17</v>
      </c>
      <c r="H409" s="77">
        <v>200</v>
      </c>
      <c r="I409" s="59"/>
    </row>
    <row r="410" spans="2:9" ht="24.75" customHeight="1">
      <c r="B410" s="1"/>
      <c r="C410" s="1"/>
      <c r="D410" s="85"/>
      <c r="E410" s="4">
        <v>4700</v>
      </c>
      <c r="F410" s="204"/>
      <c r="G410" s="72" t="s">
        <v>219</v>
      </c>
      <c r="H410" s="12">
        <v>4450</v>
      </c>
      <c r="I410" s="59"/>
    </row>
    <row r="411" spans="2:9" ht="25.5" customHeight="1">
      <c r="B411" s="1"/>
      <c r="C411" s="1"/>
      <c r="D411" s="85"/>
      <c r="E411" s="4">
        <v>4740</v>
      </c>
      <c r="F411" s="204"/>
      <c r="G411" s="92" t="s">
        <v>223</v>
      </c>
      <c r="H411" s="12">
        <v>4500</v>
      </c>
      <c r="I411" s="59"/>
    </row>
    <row r="412" spans="2:9" ht="24.75" customHeight="1">
      <c r="B412" s="1"/>
      <c r="C412" s="1"/>
      <c r="D412" s="85"/>
      <c r="E412" s="4">
        <v>4750</v>
      </c>
      <c r="F412" s="204"/>
      <c r="G412" s="92" t="s">
        <v>224</v>
      </c>
      <c r="H412" s="93">
        <v>9900</v>
      </c>
      <c r="I412" s="59"/>
    </row>
    <row r="413" spans="2:9" ht="20.25" customHeight="1" thickBot="1">
      <c r="B413" s="1"/>
      <c r="C413" s="340">
        <v>80134</v>
      </c>
      <c r="D413" s="341"/>
      <c r="E413" s="8"/>
      <c r="F413" s="313" t="s">
        <v>62</v>
      </c>
      <c r="G413" s="314"/>
      <c r="H413" s="16">
        <f>SUM(H414:H431)</f>
        <v>366071</v>
      </c>
      <c r="I413" s="16">
        <f>SUM(I414:I430)</f>
        <v>0</v>
      </c>
    </row>
    <row r="414" spans="2:9" ht="13.5" customHeight="1">
      <c r="B414" s="1"/>
      <c r="C414" s="367"/>
      <c r="D414" s="368"/>
      <c r="E414" s="2">
        <v>4010</v>
      </c>
      <c r="F414" s="346" t="s">
        <v>8</v>
      </c>
      <c r="G414" s="347"/>
      <c r="H414" s="127">
        <v>246279</v>
      </c>
      <c r="I414" s="59"/>
    </row>
    <row r="415" spans="2:9" ht="13.5" customHeight="1">
      <c r="B415" s="1"/>
      <c r="C415" s="367"/>
      <c r="D415" s="368"/>
      <c r="E415" s="2">
        <v>4040</v>
      </c>
      <c r="F415" s="350" t="s">
        <v>14</v>
      </c>
      <c r="G415" s="351"/>
      <c r="H415" s="58">
        <v>21721</v>
      </c>
      <c r="I415" s="59"/>
    </row>
    <row r="416" spans="2:9" ht="13.5" customHeight="1">
      <c r="B416" s="1"/>
      <c r="C416" s="367"/>
      <c r="D416" s="368"/>
      <c r="E416" s="2">
        <v>4110</v>
      </c>
      <c r="F416" s="350" t="s">
        <v>9</v>
      </c>
      <c r="G416" s="351"/>
      <c r="H416" s="58">
        <v>41000</v>
      </c>
      <c r="I416" s="59"/>
    </row>
    <row r="417" spans="2:9" ht="13.5" customHeight="1">
      <c r="B417" s="1"/>
      <c r="C417" s="367"/>
      <c r="D417" s="368"/>
      <c r="E417" s="2">
        <v>4120</v>
      </c>
      <c r="F417" s="350" t="s">
        <v>10</v>
      </c>
      <c r="G417" s="351"/>
      <c r="H417" s="58">
        <v>6500</v>
      </c>
      <c r="I417" s="59"/>
    </row>
    <row r="418" spans="2:9" ht="13.5" customHeight="1">
      <c r="B418" s="1"/>
      <c r="C418" s="367"/>
      <c r="D418" s="368"/>
      <c r="E418" s="2">
        <v>4170</v>
      </c>
      <c r="F418" s="71"/>
      <c r="G418" s="72" t="s">
        <v>186</v>
      </c>
      <c r="H418" s="58">
        <v>2000</v>
      </c>
      <c r="I418" s="59"/>
    </row>
    <row r="419" spans="2:9" ht="13.5" customHeight="1">
      <c r="B419" s="1"/>
      <c r="C419" s="367"/>
      <c r="D419" s="368"/>
      <c r="E419" s="2">
        <v>4210</v>
      </c>
      <c r="F419" s="350" t="s">
        <v>22</v>
      </c>
      <c r="G419" s="351"/>
      <c r="H419" s="58">
        <v>5000</v>
      </c>
      <c r="I419" s="59"/>
    </row>
    <row r="420" spans="2:9" ht="27" customHeight="1">
      <c r="B420" s="1"/>
      <c r="C420" s="367"/>
      <c r="D420" s="368"/>
      <c r="E420" s="2">
        <v>4240</v>
      </c>
      <c r="F420" s="71"/>
      <c r="G420" s="72" t="s">
        <v>58</v>
      </c>
      <c r="H420" s="58">
        <v>600</v>
      </c>
      <c r="I420" s="59"/>
    </row>
    <row r="421" spans="2:9" ht="13.5" customHeight="1">
      <c r="B421" s="1"/>
      <c r="C421" s="367"/>
      <c r="D421" s="368"/>
      <c r="E421" s="4">
        <v>4260</v>
      </c>
      <c r="F421" s="317" t="s">
        <v>15</v>
      </c>
      <c r="G421" s="317"/>
      <c r="H421" s="96">
        <v>5000</v>
      </c>
      <c r="I421" s="59"/>
    </row>
    <row r="422" spans="2:9" ht="13.5" customHeight="1">
      <c r="B422" s="1"/>
      <c r="C422" s="367"/>
      <c r="D422" s="368"/>
      <c r="E422" s="4">
        <v>4270</v>
      </c>
      <c r="F422" s="148"/>
      <c r="G422" s="72" t="s">
        <v>23</v>
      </c>
      <c r="H422" s="96">
        <v>1000</v>
      </c>
      <c r="I422" s="59"/>
    </row>
    <row r="423" spans="2:9" ht="13.5" customHeight="1">
      <c r="B423" s="1"/>
      <c r="C423" s="367"/>
      <c r="D423" s="368"/>
      <c r="E423" s="4">
        <v>4280</v>
      </c>
      <c r="F423" s="148"/>
      <c r="G423" s="72" t="s">
        <v>185</v>
      </c>
      <c r="H423" s="96">
        <v>500</v>
      </c>
      <c r="I423" s="59"/>
    </row>
    <row r="424" spans="2:9" ht="13.5" customHeight="1">
      <c r="B424" s="1"/>
      <c r="C424" s="367"/>
      <c r="D424" s="368"/>
      <c r="E424" s="4">
        <v>4300</v>
      </c>
      <c r="F424" s="148"/>
      <c r="G424" s="72" t="s">
        <v>36</v>
      </c>
      <c r="H424" s="96">
        <v>10320</v>
      </c>
      <c r="I424" s="59"/>
    </row>
    <row r="425" spans="2:9" ht="27.75" customHeight="1">
      <c r="B425" s="1"/>
      <c r="C425" s="367"/>
      <c r="D425" s="368"/>
      <c r="E425" s="4">
        <v>4360</v>
      </c>
      <c r="F425" s="148"/>
      <c r="G425" s="72" t="s">
        <v>217</v>
      </c>
      <c r="H425" s="96">
        <v>300</v>
      </c>
      <c r="I425" s="59"/>
    </row>
    <row r="426" spans="2:9" ht="26.25" customHeight="1">
      <c r="B426" s="1"/>
      <c r="C426" s="367"/>
      <c r="D426" s="368"/>
      <c r="E426" s="4">
        <v>4370</v>
      </c>
      <c r="F426" s="148"/>
      <c r="G426" s="72" t="s">
        <v>218</v>
      </c>
      <c r="H426" s="96">
        <v>1000</v>
      </c>
      <c r="I426" s="59"/>
    </row>
    <row r="427" spans="2:9" ht="16.5" customHeight="1">
      <c r="B427" s="1"/>
      <c r="C427" s="367"/>
      <c r="D427" s="368"/>
      <c r="E427" s="2">
        <v>4410</v>
      </c>
      <c r="F427" s="71"/>
      <c r="G427" s="72" t="s">
        <v>16</v>
      </c>
      <c r="H427" s="77">
        <v>400</v>
      </c>
      <c r="I427" s="59"/>
    </row>
    <row r="428" spans="2:9" ht="15.75" customHeight="1">
      <c r="B428" s="1"/>
      <c r="C428" s="367"/>
      <c r="D428" s="368"/>
      <c r="E428" s="2">
        <v>4430</v>
      </c>
      <c r="F428" s="71"/>
      <c r="G428" s="72" t="s">
        <v>259</v>
      </c>
      <c r="H428" s="77">
        <v>1230</v>
      </c>
      <c r="I428" s="59"/>
    </row>
    <row r="429" spans="2:9" ht="13.5" customHeight="1">
      <c r="B429" s="1"/>
      <c r="C429" s="367"/>
      <c r="D429" s="403"/>
      <c r="E429" s="2">
        <v>4440</v>
      </c>
      <c r="F429" s="350" t="s">
        <v>26</v>
      </c>
      <c r="G429" s="351"/>
      <c r="H429" s="77">
        <v>21221</v>
      </c>
      <c r="I429" s="59"/>
    </row>
    <row r="430" spans="2:9" ht="26.25" customHeight="1">
      <c r="B430" s="1"/>
      <c r="C430" s="122"/>
      <c r="D430" s="76"/>
      <c r="E430" s="1">
        <v>4740</v>
      </c>
      <c r="F430" s="91"/>
      <c r="G430" s="148" t="s">
        <v>223</v>
      </c>
      <c r="H430" s="12">
        <v>500</v>
      </c>
      <c r="I430" s="59"/>
    </row>
    <row r="431" spans="2:9" ht="26.25" customHeight="1">
      <c r="B431" s="1"/>
      <c r="C431" s="122"/>
      <c r="D431" s="76"/>
      <c r="E431" s="4">
        <v>4750</v>
      </c>
      <c r="F431" s="204"/>
      <c r="G431" s="148" t="s">
        <v>224</v>
      </c>
      <c r="H431" s="12">
        <v>1500</v>
      </c>
      <c r="I431" s="153"/>
    </row>
    <row r="432" spans="2:9" ht="27.75" customHeight="1" thickBot="1">
      <c r="B432" s="1"/>
      <c r="C432" s="13">
        <v>80142</v>
      </c>
      <c r="D432" s="20"/>
      <c r="E432" s="8"/>
      <c r="F432" s="298" t="s">
        <v>114</v>
      </c>
      <c r="G432" s="298"/>
      <c r="H432" s="16">
        <f>SUM(H433:H450)</f>
        <v>106500</v>
      </c>
      <c r="I432" s="16">
        <f>I433+I434</f>
        <v>600</v>
      </c>
    </row>
    <row r="433" spans="2:9" ht="13.5" customHeight="1">
      <c r="B433" s="1"/>
      <c r="C433" s="106"/>
      <c r="D433" s="122"/>
      <c r="E433" s="86" t="s">
        <v>154</v>
      </c>
      <c r="F433" s="199"/>
      <c r="G433" s="132" t="s">
        <v>85</v>
      </c>
      <c r="H433" s="131"/>
      <c r="I433" s="10">
        <v>500</v>
      </c>
    </row>
    <row r="434" spans="2:9" ht="13.5" customHeight="1">
      <c r="B434" s="1"/>
      <c r="C434" s="106"/>
      <c r="D434" s="122"/>
      <c r="E434" s="86" t="s">
        <v>147</v>
      </c>
      <c r="F434" s="87"/>
      <c r="G434" s="69" t="s">
        <v>234</v>
      </c>
      <c r="H434" s="70"/>
      <c r="I434" s="12">
        <v>100</v>
      </c>
    </row>
    <row r="435" spans="2:9" ht="13.5" customHeight="1">
      <c r="B435" s="1"/>
      <c r="C435" s="106"/>
      <c r="D435" s="76"/>
      <c r="E435" s="4">
        <v>4010</v>
      </c>
      <c r="F435" s="350" t="s">
        <v>8</v>
      </c>
      <c r="G435" s="351"/>
      <c r="H435" s="96">
        <v>43496</v>
      </c>
      <c r="I435" s="59"/>
    </row>
    <row r="436" spans="2:9" ht="13.5" customHeight="1">
      <c r="B436" s="1"/>
      <c r="C436" s="106"/>
      <c r="D436" s="76"/>
      <c r="E436" s="4">
        <v>4040</v>
      </c>
      <c r="F436" s="350" t="s">
        <v>14</v>
      </c>
      <c r="G436" s="351"/>
      <c r="H436" s="96">
        <v>6604</v>
      </c>
      <c r="I436" s="59"/>
    </row>
    <row r="437" spans="2:9" ht="13.5" customHeight="1">
      <c r="B437" s="1"/>
      <c r="C437" s="106"/>
      <c r="D437" s="76"/>
      <c r="E437" s="4">
        <v>4110</v>
      </c>
      <c r="F437" s="350" t="s">
        <v>9</v>
      </c>
      <c r="G437" s="351"/>
      <c r="H437" s="96">
        <v>9350</v>
      </c>
      <c r="I437" s="59"/>
    </row>
    <row r="438" spans="2:9" ht="13.5" customHeight="1">
      <c r="B438" s="1"/>
      <c r="C438" s="106"/>
      <c r="D438" s="76"/>
      <c r="E438" s="4">
        <v>4120</v>
      </c>
      <c r="F438" s="350" t="s">
        <v>10</v>
      </c>
      <c r="G438" s="351"/>
      <c r="H438" s="96">
        <v>1450</v>
      </c>
      <c r="I438" s="59"/>
    </row>
    <row r="439" spans="2:9" ht="13.5" customHeight="1">
      <c r="B439" s="1"/>
      <c r="C439" s="106"/>
      <c r="D439" s="76"/>
      <c r="E439" s="4">
        <v>4170</v>
      </c>
      <c r="F439" s="71"/>
      <c r="G439" s="72" t="s">
        <v>186</v>
      </c>
      <c r="H439" s="96">
        <v>10500</v>
      </c>
      <c r="I439" s="59"/>
    </row>
    <row r="440" spans="2:9" ht="13.5" customHeight="1">
      <c r="B440" s="1"/>
      <c r="C440" s="106"/>
      <c r="D440" s="76"/>
      <c r="E440" s="4">
        <v>4210</v>
      </c>
      <c r="F440" s="71"/>
      <c r="G440" s="72" t="s">
        <v>205</v>
      </c>
      <c r="H440" s="96">
        <v>1500</v>
      </c>
      <c r="I440" s="59"/>
    </row>
    <row r="441" spans="2:9" ht="24.75" customHeight="1">
      <c r="B441" s="1"/>
      <c r="C441" s="106"/>
      <c r="D441" s="76"/>
      <c r="E441" s="4">
        <v>4240</v>
      </c>
      <c r="F441" s="71"/>
      <c r="G441" s="72" t="s">
        <v>58</v>
      </c>
      <c r="H441" s="96"/>
      <c r="I441" s="59"/>
    </row>
    <row r="442" spans="2:9" ht="13.5" customHeight="1">
      <c r="B442" s="1"/>
      <c r="C442" s="106"/>
      <c r="D442" s="76"/>
      <c r="E442" s="4">
        <v>4260</v>
      </c>
      <c r="F442" s="71"/>
      <c r="G442" s="72" t="s">
        <v>15</v>
      </c>
      <c r="H442" s="96">
        <v>6000</v>
      </c>
      <c r="I442" s="59"/>
    </row>
    <row r="443" spans="2:9" ht="13.5" customHeight="1">
      <c r="B443" s="1"/>
      <c r="C443" s="106"/>
      <c r="D443" s="76"/>
      <c r="E443" s="4">
        <v>4300</v>
      </c>
      <c r="F443" s="350" t="s">
        <v>36</v>
      </c>
      <c r="G443" s="351"/>
      <c r="H443" s="96">
        <v>12000</v>
      </c>
      <c r="I443" s="59"/>
    </row>
    <row r="444" spans="2:9" ht="26.25" customHeight="1">
      <c r="B444" s="1"/>
      <c r="C444" s="353"/>
      <c r="D444" s="76"/>
      <c r="E444" s="4">
        <v>4360</v>
      </c>
      <c r="F444" s="71"/>
      <c r="G444" s="72" t="s">
        <v>217</v>
      </c>
      <c r="H444" s="96">
        <v>1800</v>
      </c>
      <c r="I444" s="59"/>
    </row>
    <row r="445" spans="2:9" ht="24.75" customHeight="1">
      <c r="B445" s="352"/>
      <c r="C445" s="353"/>
      <c r="D445" s="76"/>
      <c r="E445" s="4">
        <v>4370</v>
      </c>
      <c r="F445" s="71"/>
      <c r="G445" s="72" t="s">
        <v>218</v>
      </c>
      <c r="H445" s="96">
        <v>2500</v>
      </c>
      <c r="I445" s="59"/>
    </row>
    <row r="446" spans="2:9" ht="13.5" customHeight="1">
      <c r="B446" s="352"/>
      <c r="C446" s="353"/>
      <c r="D446" s="76"/>
      <c r="E446" s="4">
        <v>4410</v>
      </c>
      <c r="F446" s="71"/>
      <c r="G446" s="72" t="s">
        <v>16</v>
      </c>
      <c r="H446" s="96">
        <v>3000</v>
      </c>
      <c r="I446" s="59"/>
    </row>
    <row r="447" spans="2:9" ht="13.5" customHeight="1">
      <c r="B447" s="352"/>
      <c r="C447" s="353"/>
      <c r="D447" s="111"/>
      <c r="E447" s="4">
        <v>4430</v>
      </c>
      <c r="F447" s="350" t="s">
        <v>115</v>
      </c>
      <c r="G447" s="351"/>
      <c r="H447" s="96">
        <v>1300</v>
      </c>
      <c r="I447" s="59"/>
    </row>
    <row r="448" spans="2:9" ht="13.5" customHeight="1">
      <c r="B448" s="352"/>
      <c r="C448" s="353"/>
      <c r="D448" s="160"/>
      <c r="E448" s="5">
        <v>4440</v>
      </c>
      <c r="F448" s="418" t="s">
        <v>26</v>
      </c>
      <c r="G448" s="419"/>
      <c r="H448" s="208">
        <v>4800</v>
      </c>
      <c r="I448" s="59"/>
    </row>
    <row r="449" spans="2:9" ht="25.5" customHeight="1">
      <c r="B449" s="352"/>
      <c r="C449" s="353"/>
      <c r="D449" s="160"/>
      <c r="E449" s="5">
        <v>4740</v>
      </c>
      <c r="F449" s="206"/>
      <c r="G449" s="92" t="s">
        <v>223</v>
      </c>
      <c r="H449" s="91">
        <v>1000</v>
      </c>
      <c r="I449" s="153"/>
    </row>
    <row r="450" spans="2:9" ht="26.25" customHeight="1">
      <c r="B450" s="1"/>
      <c r="C450" s="354"/>
      <c r="D450" s="160"/>
      <c r="E450" s="5">
        <v>4750</v>
      </c>
      <c r="F450" s="206"/>
      <c r="G450" s="92" t="s">
        <v>224</v>
      </c>
      <c r="H450" s="91">
        <v>1200</v>
      </c>
      <c r="I450" s="153"/>
    </row>
    <row r="451" spans="2:9" ht="13.5" customHeight="1" thickBot="1">
      <c r="B451" s="1"/>
      <c r="C451" s="145">
        <v>80146</v>
      </c>
      <c r="D451" s="150"/>
      <c r="E451" s="8"/>
      <c r="F451" s="209"/>
      <c r="G451" s="210" t="s">
        <v>228</v>
      </c>
      <c r="H451" s="211">
        <f>H452</f>
        <v>47900</v>
      </c>
      <c r="I451" s="212">
        <f>I452</f>
        <v>0</v>
      </c>
    </row>
    <row r="452" spans="2:9" ht="13.5" customHeight="1">
      <c r="B452" s="106"/>
      <c r="C452" s="1"/>
      <c r="D452" s="76"/>
      <c r="E452" s="1">
        <v>4300</v>
      </c>
      <c r="F452" s="197"/>
      <c r="G452" s="213" t="s">
        <v>36</v>
      </c>
      <c r="H452" s="214">
        <v>47900</v>
      </c>
      <c r="I452" s="78"/>
    </row>
    <row r="453" spans="2:9" ht="15.75" customHeight="1" thickBot="1">
      <c r="B453" s="1"/>
      <c r="C453" s="145">
        <v>80147</v>
      </c>
      <c r="D453" s="150"/>
      <c r="E453" s="8"/>
      <c r="F453" s="315" t="s">
        <v>127</v>
      </c>
      <c r="G453" s="316"/>
      <c r="H453" s="16">
        <f>SUM(H454:H467)</f>
        <v>109710</v>
      </c>
      <c r="I453" s="16">
        <f>SUM(I454)</f>
        <v>109710</v>
      </c>
    </row>
    <row r="454" spans="2:9" ht="39" customHeight="1">
      <c r="B454" s="353"/>
      <c r="C454" s="365"/>
      <c r="D454" s="76"/>
      <c r="E454" s="1">
        <v>2330</v>
      </c>
      <c r="F454" s="420" t="s">
        <v>176</v>
      </c>
      <c r="G454" s="421"/>
      <c r="H454" s="215"/>
      <c r="I454" s="10">
        <v>109710</v>
      </c>
    </row>
    <row r="455" spans="2:9" ht="13.5" customHeight="1">
      <c r="B455" s="353"/>
      <c r="C455" s="352"/>
      <c r="D455" s="76"/>
      <c r="E455" s="4">
        <v>4010</v>
      </c>
      <c r="F455" s="348" t="s">
        <v>8</v>
      </c>
      <c r="G455" s="349"/>
      <c r="H455" s="218">
        <v>56205</v>
      </c>
      <c r="I455" s="59"/>
    </row>
    <row r="456" spans="2:9" ht="13.5" customHeight="1">
      <c r="B456" s="353"/>
      <c r="C456" s="352"/>
      <c r="D456" s="76"/>
      <c r="E456" s="1">
        <v>4040</v>
      </c>
      <c r="F456" s="288" t="s">
        <v>121</v>
      </c>
      <c r="G456" s="289"/>
      <c r="H456" s="218">
        <v>4545</v>
      </c>
      <c r="I456" s="59"/>
    </row>
    <row r="457" spans="2:9" ht="13.5" customHeight="1">
      <c r="B457" s="353"/>
      <c r="C457" s="352"/>
      <c r="D457" s="76"/>
      <c r="E457" s="4">
        <v>4110</v>
      </c>
      <c r="F457" s="348" t="s">
        <v>9</v>
      </c>
      <c r="G457" s="349"/>
      <c r="H457" s="218">
        <v>11550</v>
      </c>
      <c r="I457" s="59"/>
    </row>
    <row r="458" spans="2:9" ht="13.5" customHeight="1">
      <c r="B458" s="353"/>
      <c r="C458" s="352"/>
      <c r="D458" s="76"/>
      <c r="E458" s="1">
        <v>4120</v>
      </c>
      <c r="F458" s="348" t="s">
        <v>119</v>
      </c>
      <c r="G458" s="349"/>
      <c r="H458" s="218">
        <v>1600</v>
      </c>
      <c r="I458" s="59"/>
    </row>
    <row r="459" spans="2:9" ht="13.5" customHeight="1">
      <c r="B459" s="353"/>
      <c r="C459" s="352"/>
      <c r="D459" s="76"/>
      <c r="E459" s="4">
        <v>4170</v>
      </c>
      <c r="F459" s="216"/>
      <c r="G459" s="217" t="s">
        <v>186</v>
      </c>
      <c r="H459" s="218">
        <v>5250</v>
      </c>
      <c r="I459" s="59"/>
    </row>
    <row r="460" spans="2:9" ht="13.5" customHeight="1">
      <c r="B460" s="353"/>
      <c r="C460" s="352"/>
      <c r="D460" s="76"/>
      <c r="E460" s="4">
        <v>4210</v>
      </c>
      <c r="F460" s="348" t="s">
        <v>98</v>
      </c>
      <c r="G460" s="349"/>
      <c r="H460" s="218">
        <v>5770</v>
      </c>
      <c r="I460" s="59"/>
    </row>
    <row r="461" spans="2:9" ht="13.5" customHeight="1">
      <c r="B461" s="353"/>
      <c r="C461" s="352"/>
      <c r="D461" s="76"/>
      <c r="E461" s="4">
        <v>4240</v>
      </c>
      <c r="F461" s="348" t="s">
        <v>102</v>
      </c>
      <c r="G461" s="349"/>
      <c r="H461" s="218">
        <v>7445</v>
      </c>
      <c r="I461" s="59"/>
    </row>
    <row r="462" spans="2:9" ht="13.5" customHeight="1">
      <c r="B462" s="353"/>
      <c r="C462" s="352"/>
      <c r="D462" s="111"/>
      <c r="E462" s="2">
        <v>4260</v>
      </c>
      <c r="F462" s="348" t="s">
        <v>15</v>
      </c>
      <c r="G462" s="349"/>
      <c r="H462" s="218">
        <v>6000</v>
      </c>
      <c r="I462" s="59"/>
    </row>
    <row r="463" spans="2:9" ht="13.5" customHeight="1">
      <c r="B463" s="353"/>
      <c r="C463" s="352"/>
      <c r="D463" s="76"/>
      <c r="E463" s="4">
        <v>4300</v>
      </c>
      <c r="F463" s="348" t="s">
        <v>36</v>
      </c>
      <c r="G463" s="349"/>
      <c r="H463" s="219">
        <v>2100</v>
      </c>
      <c r="I463" s="59"/>
    </row>
    <row r="464" spans="2:9" ht="13.5" customHeight="1">
      <c r="B464" s="353"/>
      <c r="C464" s="352"/>
      <c r="D464" s="76"/>
      <c r="E464" s="1">
        <v>4370</v>
      </c>
      <c r="F464" s="216"/>
      <c r="G464" s="72" t="s">
        <v>218</v>
      </c>
      <c r="H464" s="219">
        <v>2100</v>
      </c>
      <c r="I464" s="59"/>
    </row>
    <row r="465" spans="2:9" ht="13.5" customHeight="1">
      <c r="B465" s="353"/>
      <c r="C465" s="352"/>
      <c r="D465" s="76"/>
      <c r="E465" s="4">
        <v>4410</v>
      </c>
      <c r="F465" s="348" t="s">
        <v>16</v>
      </c>
      <c r="G465" s="349"/>
      <c r="H465" s="218">
        <v>110</v>
      </c>
      <c r="I465" s="59"/>
    </row>
    <row r="466" spans="2:9" ht="13.5" customHeight="1">
      <c r="B466" s="353"/>
      <c r="C466" s="352"/>
      <c r="D466" s="76"/>
      <c r="E466" s="1">
        <v>4440</v>
      </c>
      <c r="F466" s="348" t="s">
        <v>26</v>
      </c>
      <c r="G466" s="349"/>
      <c r="H466" s="218">
        <v>6720</v>
      </c>
      <c r="I466" s="59"/>
    </row>
    <row r="467" spans="2:9" ht="22.5" customHeight="1">
      <c r="B467" s="353"/>
      <c r="C467" s="2"/>
      <c r="D467" s="76"/>
      <c r="E467" s="5">
        <v>4750</v>
      </c>
      <c r="F467" s="206"/>
      <c r="G467" s="108" t="s">
        <v>224</v>
      </c>
      <c r="H467" s="220">
        <v>315</v>
      </c>
      <c r="I467" s="59"/>
    </row>
    <row r="468" spans="2:9" ht="15.75" customHeight="1" thickBot="1">
      <c r="B468" s="352"/>
      <c r="C468" s="46">
        <v>80195</v>
      </c>
      <c r="D468" s="150"/>
      <c r="E468" s="8"/>
      <c r="F468" s="313" t="s">
        <v>100</v>
      </c>
      <c r="G468" s="314"/>
      <c r="H468" s="221">
        <f>SUM(H469:H472)</f>
        <v>7000</v>
      </c>
      <c r="I468" s="221">
        <f>SUM(I469:I472)</f>
        <v>0</v>
      </c>
    </row>
    <row r="469" spans="2:9" ht="15.75" customHeight="1">
      <c r="B469" s="352"/>
      <c r="C469" s="413"/>
      <c r="D469" s="76"/>
      <c r="E469" s="2">
        <v>4210</v>
      </c>
      <c r="F469" s="346" t="s">
        <v>98</v>
      </c>
      <c r="G469" s="347"/>
      <c r="H469" s="133">
        <v>2000</v>
      </c>
      <c r="I469" s="59"/>
    </row>
    <row r="470" spans="2:9" ht="15.75" customHeight="1">
      <c r="B470" s="352"/>
      <c r="C470" s="413"/>
      <c r="D470" s="76"/>
      <c r="E470" s="4">
        <v>4300</v>
      </c>
      <c r="F470" s="350" t="s">
        <v>36</v>
      </c>
      <c r="G470" s="351"/>
      <c r="H470" s="96">
        <v>4000</v>
      </c>
      <c r="I470" s="59"/>
    </row>
    <row r="471" spans="2:9" ht="15.75" customHeight="1">
      <c r="B471" s="352"/>
      <c r="C471" s="413"/>
      <c r="D471" s="76"/>
      <c r="E471" s="5">
        <v>4410</v>
      </c>
      <c r="F471" s="350" t="s">
        <v>128</v>
      </c>
      <c r="G471" s="351"/>
      <c r="H471" s="73">
        <v>1000</v>
      </c>
      <c r="I471" s="59"/>
    </row>
    <row r="472" spans="2:9" ht="15.75">
      <c r="B472" s="363"/>
      <c r="C472" s="414"/>
      <c r="D472" s="76"/>
      <c r="E472" s="5">
        <v>4440</v>
      </c>
      <c r="F472" s="348" t="s">
        <v>26</v>
      </c>
      <c r="G472" s="349"/>
      <c r="H472" s="96"/>
      <c r="I472" s="59"/>
    </row>
    <row r="473" spans="2:9" ht="17.25" customHeight="1" thickBot="1">
      <c r="B473" s="13">
        <v>851</v>
      </c>
      <c r="C473" s="323"/>
      <c r="D473" s="324"/>
      <c r="E473" s="8"/>
      <c r="F473" s="313" t="s">
        <v>63</v>
      </c>
      <c r="G473" s="314"/>
      <c r="H473" s="222">
        <f>H474+H478+H480</f>
        <v>2240164</v>
      </c>
      <c r="I473" s="223">
        <f>I474+I480</f>
        <v>937664</v>
      </c>
    </row>
    <row r="474" spans="2:9" ht="17.25" customHeight="1">
      <c r="B474" s="84"/>
      <c r="C474" s="104">
        <v>85111</v>
      </c>
      <c r="D474" s="160"/>
      <c r="E474" s="5"/>
      <c r="F474" s="201"/>
      <c r="G474" s="224" t="s">
        <v>238</v>
      </c>
      <c r="H474" s="225">
        <f>H476+H477</f>
        <v>1338664</v>
      </c>
      <c r="I474" s="225">
        <f>I475</f>
        <v>38664</v>
      </c>
    </row>
    <row r="475" spans="2:9" ht="51.75" customHeight="1">
      <c r="B475" s="84"/>
      <c r="C475" s="226"/>
      <c r="D475" s="144"/>
      <c r="E475" s="4">
        <v>2710</v>
      </c>
      <c r="F475" s="35"/>
      <c r="G475" s="72" t="s">
        <v>239</v>
      </c>
      <c r="H475" s="227"/>
      <c r="I475" s="115">
        <v>38664</v>
      </c>
    </row>
    <row r="476" spans="2:9" ht="16.5" customHeight="1">
      <c r="B476" s="84"/>
      <c r="C476" s="51"/>
      <c r="D476" s="76"/>
      <c r="E476" s="1">
        <v>4300</v>
      </c>
      <c r="F476" s="194"/>
      <c r="G476" s="54" t="s">
        <v>36</v>
      </c>
      <c r="H476" s="229">
        <v>38664</v>
      </c>
      <c r="I476" s="113"/>
    </row>
    <row r="477" spans="2:9" ht="25.5" customHeight="1" thickBot="1">
      <c r="B477" s="84"/>
      <c r="C477" s="228"/>
      <c r="D477" s="146"/>
      <c r="E477" s="48">
        <v>4900</v>
      </c>
      <c r="F477" s="49"/>
      <c r="G477" s="54" t="s">
        <v>260</v>
      </c>
      <c r="H477" s="229">
        <v>1300000</v>
      </c>
      <c r="I477" s="230"/>
    </row>
    <row r="478" spans="2:9" ht="15.75" customHeight="1" thickBot="1">
      <c r="B478" s="84"/>
      <c r="C478" s="100">
        <v>85153</v>
      </c>
      <c r="D478" s="150"/>
      <c r="E478" s="8"/>
      <c r="F478" s="43"/>
      <c r="G478" s="81" t="s">
        <v>240</v>
      </c>
      <c r="H478" s="231">
        <f>H479</f>
        <v>2500</v>
      </c>
      <c r="I478" s="157"/>
    </row>
    <row r="479" spans="2:9" ht="41.25" customHeight="1" thickBot="1">
      <c r="B479" s="84"/>
      <c r="C479" s="100"/>
      <c r="D479" s="150"/>
      <c r="E479" s="8">
        <v>2820</v>
      </c>
      <c r="F479" s="43"/>
      <c r="G479" s="278" t="s">
        <v>243</v>
      </c>
      <c r="H479" s="232">
        <v>2500</v>
      </c>
      <c r="I479" s="157"/>
    </row>
    <row r="480" spans="2:9" ht="51.75" customHeight="1" thickBot="1">
      <c r="B480" s="352"/>
      <c r="C480" s="109">
        <v>85156</v>
      </c>
      <c r="D480" s="13"/>
      <c r="E480" s="8"/>
      <c r="F480" s="298" t="s">
        <v>67</v>
      </c>
      <c r="G480" s="416"/>
      <c r="H480" s="83">
        <f>SUM(H482)</f>
        <v>899000</v>
      </c>
      <c r="I480" s="83">
        <f>I481</f>
        <v>899000</v>
      </c>
    </row>
    <row r="481" spans="2:9" ht="41.25" customHeight="1">
      <c r="B481" s="352"/>
      <c r="C481" s="352"/>
      <c r="D481" s="52"/>
      <c r="E481" s="2">
        <v>2110</v>
      </c>
      <c r="F481" s="346" t="s">
        <v>87</v>
      </c>
      <c r="G481" s="347"/>
      <c r="H481" s="107"/>
      <c r="I481" s="10">
        <v>899000</v>
      </c>
    </row>
    <row r="482" spans="2:9" ht="17.25" customHeight="1">
      <c r="B482" s="352"/>
      <c r="C482" s="363"/>
      <c r="D482" s="52"/>
      <c r="E482" s="2">
        <v>4130</v>
      </c>
      <c r="F482" s="350" t="s">
        <v>68</v>
      </c>
      <c r="G482" s="351"/>
      <c r="H482" s="123">
        <v>899000</v>
      </c>
      <c r="I482" s="12" t="s">
        <v>177</v>
      </c>
    </row>
    <row r="483" spans="2:9" ht="22.5" customHeight="1" thickBot="1">
      <c r="B483" s="13">
        <v>852</v>
      </c>
      <c r="C483" s="356"/>
      <c r="D483" s="356"/>
      <c r="E483" s="8"/>
      <c r="F483" s="298" t="s">
        <v>195</v>
      </c>
      <c r="G483" s="298"/>
      <c r="H483" s="15">
        <f>SUM(H484+H514+H534+H541)</f>
        <v>5383342</v>
      </c>
      <c r="I483" s="161">
        <f>SUM(I484+I514+I534)</f>
        <v>1631000</v>
      </c>
    </row>
    <row r="484" spans="2:9" ht="18.75" customHeight="1" thickBot="1">
      <c r="B484" s="18"/>
      <c r="C484" s="79">
        <v>85201</v>
      </c>
      <c r="D484" s="79"/>
      <c r="E484" s="79"/>
      <c r="F484" s="417" t="s">
        <v>69</v>
      </c>
      <c r="G484" s="417"/>
      <c r="H484" s="83">
        <f>SUM(H488:H513)</f>
        <v>3933692</v>
      </c>
      <c r="I484" s="83">
        <f>SUM(I485:I511)</f>
        <v>1303000</v>
      </c>
    </row>
    <row r="485" spans="2:9" ht="38.25" customHeight="1">
      <c r="B485" s="1"/>
      <c r="C485" s="19"/>
      <c r="D485" s="85"/>
      <c r="E485" s="9" t="s">
        <v>237</v>
      </c>
      <c r="F485" s="87"/>
      <c r="G485" s="69" t="s">
        <v>178</v>
      </c>
      <c r="H485" s="200"/>
      <c r="I485" s="12">
        <v>2000</v>
      </c>
    </row>
    <row r="486" spans="2:9" ht="13.5" customHeight="1">
      <c r="B486" s="1"/>
      <c r="C486" s="1"/>
      <c r="D486" s="85"/>
      <c r="E486" s="138" t="s">
        <v>145</v>
      </c>
      <c r="F486" s="350" t="s">
        <v>101</v>
      </c>
      <c r="G486" s="351"/>
      <c r="H486" s="233"/>
      <c r="I486" s="12"/>
    </row>
    <row r="487" spans="2:9" ht="13.5" customHeight="1">
      <c r="B487" s="1"/>
      <c r="C487" s="1"/>
      <c r="D487" s="85"/>
      <c r="E487" s="138" t="s">
        <v>154</v>
      </c>
      <c r="F487" s="148"/>
      <c r="G487" s="148" t="s">
        <v>85</v>
      </c>
      <c r="H487" s="121"/>
      <c r="I487" s="12">
        <v>1000</v>
      </c>
    </row>
    <row r="488" spans="2:9" ht="39.75" customHeight="1">
      <c r="B488" s="1"/>
      <c r="C488" s="1"/>
      <c r="D488" s="85"/>
      <c r="E488" s="4">
        <v>2320</v>
      </c>
      <c r="F488" s="317" t="s">
        <v>179</v>
      </c>
      <c r="G488" s="317"/>
      <c r="H488" s="12">
        <v>50000</v>
      </c>
      <c r="I488" s="12">
        <v>1300000</v>
      </c>
    </row>
    <row r="489" spans="2:9" ht="26.25" customHeight="1">
      <c r="B489" s="1"/>
      <c r="C489" s="1"/>
      <c r="D489" s="52"/>
      <c r="E489" s="4">
        <v>2540</v>
      </c>
      <c r="F489" s="317" t="s">
        <v>134</v>
      </c>
      <c r="G489" s="317"/>
      <c r="H489" s="96">
        <v>1850000</v>
      </c>
      <c r="I489" s="59"/>
    </row>
    <row r="490" spans="2:9" ht="27" customHeight="1">
      <c r="B490" s="1"/>
      <c r="C490" s="1"/>
      <c r="D490" s="52"/>
      <c r="E490" s="2">
        <v>3020</v>
      </c>
      <c r="F490" s="350" t="s">
        <v>64</v>
      </c>
      <c r="G490" s="351"/>
      <c r="H490" s="77">
        <v>35952</v>
      </c>
      <c r="I490" s="59"/>
    </row>
    <row r="491" spans="2:9" ht="13.5" customHeight="1">
      <c r="B491" s="1"/>
      <c r="C491" s="1"/>
      <c r="D491" s="52"/>
      <c r="E491" s="4">
        <v>3110</v>
      </c>
      <c r="F491" s="350" t="s">
        <v>70</v>
      </c>
      <c r="G491" s="351"/>
      <c r="H491" s="77">
        <v>223555</v>
      </c>
      <c r="I491" s="59"/>
    </row>
    <row r="492" spans="2:9" ht="13.5" customHeight="1">
      <c r="B492" s="1"/>
      <c r="C492" s="1"/>
      <c r="D492" s="52"/>
      <c r="E492" s="2">
        <v>4010</v>
      </c>
      <c r="F492" s="350" t="s">
        <v>8</v>
      </c>
      <c r="G492" s="351"/>
      <c r="H492" s="77">
        <v>952971</v>
      </c>
      <c r="I492" s="59"/>
    </row>
    <row r="493" spans="2:9" ht="13.5" customHeight="1">
      <c r="B493" s="1"/>
      <c r="C493" s="1"/>
      <c r="D493" s="52"/>
      <c r="E493" s="2">
        <v>4040</v>
      </c>
      <c r="F493" s="350" t="s">
        <v>14</v>
      </c>
      <c r="G493" s="351"/>
      <c r="H493" s="77">
        <v>70935</v>
      </c>
      <c r="I493" s="59"/>
    </row>
    <row r="494" spans="2:9" ht="13.5" customHeight="1">
      <c r="B494" s="1"/>
      <c r="C494" s="1"/>
      <c r="D494" s="52"/>
      <c r="E494" s="2">
        <v>4110</v>
      </c>
      <c r="F494" s="350" t="s">
        <v>9</v>
      </c>
      <c r="G494" s="351"/>
      <c r="H494" s="77">
        <v>166232</v>
      </c>
      <c r="I494" s="59"/>
    </row>
    <row r="495" spans="2:9" ht="13.5" customHeight="1">
      <c r="B495" s="1"/>
      <c r="C495" s="1"/>
      <c r="D495" s="52"/>
      <c r="E495" s="2">
        <v>4120</v>
      </c>
      <c r="F495" s="350" t="s">
        <v>10</v>
      </c>
      <c r="G495" s="351"/>
      <c r="H495" s="77">
        <v>26413</v>
      </c>
      <c r="I495" s="59"/>
    </row>
    <row r="496" spans="2:9" ht="13.5" customHeight="1">
      <c r="B496" s="1"/>
      <c r="C496" s="1"/>
      <c r="D496" s="56"/>
      <c r="E496" s="2">
        <v>4170</v>
      </c>
      <c r="F496" s="71"/>
      <c r="G496" s="72" t="s">
        <v>186</v>
      </c>
      <c r="H496" s="77">
        <v>16600</v>
      </c>
      <c r="I496" s="59"/>
    </row>
    <row r="497" spans="2:9" ht="13.5" customHeight="1">
      <c r="B497" s="126"/>
      <c r="C497" s="106"/>
      <c r="D497" s="89"/>
      <c r="E497" s="4">
        <v>4210</v>
      </c>
      <c r="F497" s="350" t="s">
        <v>11</v>
      </c>
      <c r="G497" s="351"/>
      <c r="H497" s="94">
        <v>63799</v>
      </c>
      <c r="I497" s="59"/>
    </row>
    <row r="498" spans="2:9" ht="13.5" customHeight="1">
      <c r="B498" s="1"/>
      <c r="C498" s="1"/>
      <c r="D498" s="52"/>
      <c r="E498" s="2">
        <v>4220</v>
      </c>
      <c r="F498" s="350" t="s">
        <v>71</v>
      </c>
      <c r="G498" s="351"/>
      <c r="H498" s="77">
        <v>96720</v>
      </c>
      <c r="I498" s="59"/>
    </row>
    <row r="499" spans="2:9" ht="13.5" customHeight="1">
      <c r="B499" s="1"/>
      <c r="C499" s="1"/>
      <c r="D499" s="52"/>
      <c r="E499" s="2">
        <v>4230</v>
      </c>
      <c r="F499" s="350" t="s">
        <v>52</v>
      </c>
      <c r="G499" s="351"/>
      <c r="H499" s="77">
        <v>10000</v>
      </c>
      <c r="I499" s="59"/>
    </row>
    <row r="500" spans="2:9" ht="13.5" customHeight="1">
      <c r="B500" s="1"/>
      <c r="C500" s="1"/>
      <c r="D500" s="56"/>
      <c r="E500" s="2">
        <v>4240</v>
      </c>
      <c r="F500" s="350" t="s">
        <v>72</v>
      </c>
      <c r="G500" s="351"/>
      <c r="H500" s="77">
        <v>8000</v>
      </c>
      <c r="I500" s="59"/>
    </row>
    <row r="501" spans="2:9" ht="13.5" customHeight="1">
      <c r="B501" s="1"/>
      <c r="C501" s="1"/>
      <c r="D501" s="52"/>
      <c r="E501" s="2">
        <v>4260</v>
      </c>
      <c r="F501" s="350" t="s">
        <v>65</v>
      </c>
      <c r="G501" s="351"/>
      <c r="H501" s="77">
        <v>162940</v>
      </c>
      <c r="I501" s="59"/>
    </row>
    <row r="502" spans="2:11" ht="13.5" customHeight="1">
      <c r="B502" s="1"/>
      <c r="C502" s="1"/>
      <c r="D502" s="52"/>
      <c r="E502" s="2">
        <v>4270</v>
      </c>
      <c r="F502" s="350" t="s">
        <v>23</v>
      </c>
      <c r="G502" s="351"/>
      <c r="H502" s="77">
        <v>39600</v>
      </c>
      <c r="I502" s="59"/>
      <c r="K502" s="17"/>
    </row>
    <row r="503" spans="2:11" ht="13.5" customHeight="1">
      <c r="B503" s="1"/>
      <c r="C503" s="1"/>
      <c r="D503" s="52"/>
      <c r="E503" s="2">
        <v>4280</v>
      </c>
      <c r="F503" s="71"/>
      <c r="G503" s="72" t="s">
        <v>185</v>
      </c>
      <c r="H503" s="77">
        <v>4900</v>
      </c>
      <c r="I503" s="59"/>
      <c r="K503" s="17"/>
    </row>
    <row r="504" spans="2:9" ht="13.5" customHeight="1">
      <c r="B504" s="1"/>
      <c r="C504" s="1"/>
      <c r="D504" s="52"/>
      <c r="E504" s="2">
        <v>4300</v>
      </c>
      <c r="F504" s="350" t="s">
        <v>12</v>
      </c>
      <c r="G504" s="351"/>
      <c r="H504" s="77">
        <v>52600</v>
      </c>
      <c r="I504" s="59"/>
    </row>
    <row r="505" spans="2:9" ht="13.5" customHeight="1">
      <c r="B505" s="1"/>
      <c r="C505" s="1"/>
      <c r="D505" s="52"/>
      <c r="E505" s="2">
        <v>4350</v>
      </c>
      <c r="F505" s="71"/>
      <c r="G505" s="72" t="s">
        <v>222</v>
      </c>
      <c r="H505" s="77">
        <v>4200</v>
      </c>
      <c r="I505" s="59"/>
    </row>
    <row r="506" spans="2:9" ht="25.5" customHeight="1">
      <c r="B506" s="1"/>
      <c r="C506" s="1"/>
      <c r="D506" s="52"/>
      <c r="E506" s="2">
        <v>4360</v>
      </c>
      <c r="F506" s="71"/>
      <c r="G506" s="72" t="s">
        <v>217</v>
      </c>
      <c r="H506" s="77"/>
      <c r="I506" s="59"/>
    </row>
    <row r="507" spans="2:9" ht="25.5" customHeight="1">
      <c r="B507" s="1"/>
      <c r="C507" s="1"/>
      <c r="D507" s="52"/>
      <c r="E507" s="2">
        <v>4370</v>
      </c>
      <c r="F507" s="71"/>
      <c r="G507" s="72" t="s">
        <v>218</v>
      </c>
      <c r="H507" s="77">
        <v>22550</v>
      </c>
      <c r="I507" s="59"/>
    </row>
    <row r="508" spans="2:9" ht="13.5" customHeight="1">
      <c r="B508" s="1"/>
      <c r="C508" s="1"/>
      <c r="D508" s="52"/>
      <c r="E508" s="2">
        <v>4410</v>
      </c>
      <c r="F508" s="350" t="s">
        <v>16</v>
      </c>
      <c r="G508" s="351"/>
      <c r="H508" s="77">
        <v>7000</v>
      </c>
      <c r="I508" s="59"/>
    </row>
    <row r="509" spans="2:9" ht="13.5" customHeight="1">
      <c r="B509" s="1"/>
      <c r="C509" s="1"/>
      <c r="D509" s="52"/>
      <c r="E509" s="2">
        <v>4430</v>
      </c>
      <c r="F509" s="350" t="s">
        <v>66</v>
      </c>
      <c r="G509" s="351"/>
      <c r="H509" s="77">
        <v>4000</v>
      </c>
      <c r="I509" s="59"/>
    </row>
    <row r="510" spans="2:9" ht="13.5" customHeight="1">
      <c r="B510" s="1"/>
      <c r="C510" s="1"/>
      <c r="D510" s="52"/>
      <c r="E510" s="2">
        <v>4440</v>
      </c>
      <c r="F510" s="350" t="s">
        <v>13</v>
      </c>
      <c r="G510" s="351"/>
      <c r="H510" s="77">
        <v>54425</v>
      </c>
      <c r="I510" s="59"/>
    </row>
    <row r="511" spans="2:9" ht="15" customHeight="1">
      <c r="B511" s="1"/>
      <c r="C511" s="1"/>
      <c r="D511" s="52"/>
      <c r="E511" s="2">
        <v>4480</v>
      </c>
      <c r="F511" s="350" t="s">
        <v>156</v>
      </c>
      <c r="G511" s="351"/>
      <c r="H511" s="77">
        <v>800</v>
      </c>
      <c r="I511" s="59"/>
    </row>
    <row r="512" spans="2:9" ht="25.5" customHeight="1">
      <c r="B512" s="106"/>
      <c r="C512" s="106"/>
      <c r="D512" s="52"/>
      <c r="E512" s="4">
        <v>4740</v>
      </c>
      <c r="F512" s="148"/>
      <c r="G512" s="148" t="s">
        <v>223</v>
      </c>
      <c r="H512" s="12">
        <v>4000</v>
      </c>
      <c r="I512" s="234"/>
    </row>
    <row r="513" spans="2:9" ht="25.5" customHeight="1">
      <c r="B513" s="1"/>
      <c r="C513" s="106"/>
      <c r="D513" s="52"/>
      <c r="E513" s="1">
        <v>4750</v>
      </c>
      <c r="F513" s="53"/>
      <c r="G513" s="54" t="s">
        <v>224</v>
      </c>
      <c r="H513" s="93">
        <v>5500</v>
      </c>
      <c r="I513" s="59"/>
    </row>
    <row r="514" spans="2:9" ht="16.5" customHeight="1" thickBot="1">
      <c r="B514" s="1"/>
      <c r="C514" s="340">
        <v>85203</v>
      </c>
      <c r="D514" s="341"/>
      <c r="E514" s="8"/>
      <c r="F514" s="313" t="s">
        <v>73</v>
      </c>
      <c r="G514" s="314"/>
      <c r="H514" s="119">
        <f>SUM(H516:H533)</f>
        <v>328000</v>
      </c>
      <c r="I514" s="119">
        <f>I515</f>
        <v>328000</v>
      </c>
    </row>
    <row r="515" spans="2:9" ht="41.25" customHeight="1">
      <c r="B515" s="1"/>
      <c r="C515" s="359"/>
      <c r="D515" s="165"/>
      <c r="E515" s="2">
        <v>2110</v>
      </c>
      <c r="F515" s="346" t="s">
        <v>87</v>
      </c>
      <c r="G515" s="347"/>
      <c r="H515" s="107"/>
      <c r="I515" s="12">
        <v>328000</v>
      </c>
    </row>
    <row r="516" spans="2:9" ht="13.5" customHeight="1">
      <c r="B516" s="1"/>
      <c r="C516" s="353"/>
      <c r="D516" s="76"/>
      <c r="E516" s="2">
        <v>4010</v>
      </c>
      <c r="F516" s="350" t="s">
        <v>8</v>
      </c>
      <c r="G516" s="351"/>
      <c r="H516" s="58">
        <v>92000</v>
      </c>
      <c r="I516" s="59"/>
    </row>
    <row r="517" spans="2:9" ht="13.5" customHeight="1">
      <c r="B517" s="1"/>
      <c r="C517" s="353"/>
      <c r="D517" s="76"/>
      <c r="E517" s="2">
        <v>4040</v>
      </c>
      <c r="F517" s="350" t="s">
        <v>14</v>
      </c>
      <c r="G517" s="351"/>
      <c r="H517" s="58">
        <v>8400</v>
      </c>
      <c r="I517" s="59"/>
    </row>
    <row r="518" spans="2:9" ht="13.5" customHeight="1">
      <c r="B518" s="1"/>
      <c r="C518" s="353"/>
      <c r="D518" s="111"/>
      <c r="E518" s="2">
        <v>4110</v>
      </c>
      <c r="F518" s="350" t="s">
        <v>97</v>
      </c>
      <c r="G518" s="351"/>
      <c r="H518" s="58">
        <v>20000</v>
      </c>
      <c r="I518" s="59"/>
    </row>
    <row r="519" spans="2:9" ht="13.5" customHeight="1">
      <c r="B519" s="1"/>
      <c r="C519" s="353"/>
      <c r="D519" s="76"/>
      <c r="E519" s="2">
        <v>4120</v>
      </c>
      <c r="F519" s="350" t="s">
        <v>10</v>
      </c>
      <c r="G519" s="351"/>
      <c r="H519" s="58">
        <v>3500</v>
      </c>
      <c r="I519" s="59"/>
    </row>
    <row r="520" spans="2:9" ht="13.5" customHeight="1">
      <c r="B520" s="1"/>
      <c r="C520" s="353"/>
      <c r="D520" s="76"/>
      <c r="E520" s="2">
        <v>4170</v>
      </c>
      <c r="F520" s="71"/>
      <c r="G520" s="72" t="s">
        <v>186</v>
      </c>
      <c r="H520" s="58">
        <v>25000</v>
      </c>
      <c r="I520" s="59"/>
    </row>
    <row r="521" spans="2:9" ht="13.5" customHeight="1">
      <c r="B521" s="1"/>
      <c r="C521" s="353"/>
      <c r="D521" s="76"/>
      <c r="E521" s="2">
        <v>4210</v>
      </c>
      <c r="F521" s="350" t="s">
        <v>98</v>
      </c>
      <c r="G521" s="351"/>
      <c r="H521" s="58">
        <v>35000</v>
      </c>
      <c r="I521" s="59"/>
    </row>
    <row r="522" spans="2:9" ht="13.5" customHeight="1">
      <c r="B522" s="1"/>
      <c r="C522" s="353"/>
      <c r="D522" s="76"/>
      <c r="E522" s="2">
        <v>4220</v>
      </c>
      <c r="F522" s="350" t="s">
        <v>71</v>
      </c>
      <c r="G522" s="351"/>
      <c r="H522" s="58">
        <v>25000</v>
      </c>
      <c r="I522" s="59"/>
    </row>
    <row r="523" spans="2:9" ht="13.5" customHeight="1">
      <c r="B523" s="1"/>
      <c r="C523" s="353"/>
      <c r="D523" s="76"/>
      <c r="E523" s="2">
        <v>4240</v>
      </c>
      <c r="F523" s="350" t="s">
        <v>102</v>
      </c>
      <c r="G523" s="351"/>
      <c r="H523" s="58">
        <v>27225</v>
      </c>
      <c r="I523" s="59"/>
    </row>
    <row r="524" spans="2:9" ht="13.5" customHeight="1">
      <c r="B524" s="1"/>
      <c r="C524" s="353"/>
      <c r="D524" s="76"/>
      <c r="E524" s="2">
        <v>4260</v>
      </c>
      <c r="F524" s="350" t="s">
        <v>15</v>
      </c>
      <c r="G524" s="351"/>
      <c r="H524" s="58">
        <v>30000</v>
      </c>
      <c r="I524" s="59"/>
    </row>
    <row r="525" spans="2:9" ht="13.5" customHeight="1">
      <c r="B525" s="1"/>
      <c r="C525" s="353"/>
      <c r="D525" s="76"/>
      <c r="E525" s="2">
        <v>4280</v>
      </c>
      <c r="F525" s="71"/>
      <c r="G525" s="72" t="s">
        <v>185</v>
      </c>
      <c r="H525" s="58">
        <v>1000</v>
      </c>
      <c r="I525" s="59"/>
    </row>
    <row r="526" spans="2:9" ht="13.5" customHeight="1">
      <c r="B526" s="1"/>
      <c r="C526" s="353"/>
      <c r="D526" s="76"/>
      <c r="E526" s="2">
        <v>4300</v>
      </c>
      <c r="F526" s="350" t="s">
        <v>36</v>
      </c>
      <c r="G526" s="351"/>
      <c r="H526" s="58">
        <v>40000</v>
      </c>
      <c r="I526" s="59"/>
    </row>
    <row r="527" spans="2:9" ht="26.25" customHeight="1">
      <c r="B527" s="1"/>
      <c r="C527" s="353"/>
      <c r="D527" s="76"/>
      <c r="E527" s="2">
        <v>4370</v>
      </c>
      <c r="F527" s="71"/>
      <c r="G527" s="72" t="s">
        <v>218</v>
      </c>
      <c r="H527" s="58">
        <v>3500</v>
      </c>
      <c r="I527" s="59"/>
    </row>
    <row r="528" spans="2:9" ht="13.5" customHeight="1">
      <c r="B528" s="1"/>
      <c r="C528" s="353"/>
      <c r="D528" s="76"/>
      <c r="E528" s="2">
        <v>4410</v>
      </c>
      <c r="F528" s="350" t="s">
        <v>16</v>
      </c>
      <c r="G528" s="351"/>
      <c r="H528" s="58">
        <v>2500</v>
      </c>
      <c r="I528" s="59"/>
    </row>
    <row r="529" spans="2:9" ht="13.5" customHeight="1">
      <c r="B529" s="1"/>
      <c r="C529" s="353"/>
      <c r="D529" s="76"/>
      <c r="E529" s="2">
        <v>4440</v>
      </c>
      <c r="F529" s="350" t="s">
        <v>103</v>
      </c>
      <c r="G529" s="351"/>
      <c r="H529" s="162">
        <v>7875</v>
      </c>
      <c r="I529" s="59"/>
    </row>
    <row r="530" spans="2:9" ht="13.5" customHeight="1">
      <c r="B530" s="1"/>
      <c r="C530" s="106"/>
      <c r="D530" s="76"/>
      <c r="E530" s="5">
        <v>4480</v>
      </c>
      <c r="F530" s="91"/>
      <c r="G530" s="92" t="s">
        <v>17</v>
      </c>
      <c r="H530" s="235">
        <v>2000</v>
      </c>
      <c r="I530" s="59"/>
    </row>
    <row r="531" spans="2:9" ht="27" customHeight="1">
      <c r="B531" s="1"/>
      <c r="C531" s="106"/>
      <c r="D531" s="76"/>
      <c r="E531" s="4">
        <v>4700</v>
      </c>
      <c r="F531" s="91"/>
      <c r="G531" s="92" t="s">
        <v>219</v>
      </c>
      <c r="H531" s="235">
        <v>2000</v>
      </c>
      <c r="I531" s="59"/>
    </row>
    <row r="532" spans="2:9" ht="25.5" customHeight="1">
      <c r="B532" s="1"/>
      <c r="C532" s="106"/>
      <c r="D532" s="76"/>
      <c r="E532" s="4">
        <v>4740</v>
      </c>
      <c r="F532" s="91"/>
      <c r="G532" s="92" t="s">
        <v>220</v>
      </c>
      <c r="H532" s="235">
        <v>2000</v>
      </c>
      <c r="I532" s="59"/>
    </row>
    <row r="533" spans="2:9" ht="26.25" customHeight="1">
      <c r="B533" s="1"/>
      <c r="C533" s="106"/>
      <c r="D533" s="76"/>
      <c r="E533" s="1">
        <v>4750</v>
      </c>
      <c r="F533" s="91"/>
      <c r="G533" s="92" t="s">
        <v>224</v>
      </c>
      <c r="H533" s="235">
        <v>1000</v>
      </c>
      <c r="I533" s="59"/>
    </row>
    <row r="534" spans="2:9" ht="19.5" customHeight="1" thickBot="1">
      <c r="B534" s="1"/>
      <c r="C534" s="340">
        <v>85204</v>
      </c>
      <c r="D534" s="341"/>
      <c r="E534" s="8"/>
      <c r="F534" s="313" t="s">
        <v>74</v>
      </c>
      <c r="G534" s="314"/>
      <c r="H534" s="119">
        <f>SUM(H536:H540)</f>
        <v>896050</v>
      </c>
      <c r="I534" s="119">
        <f>SUM(I536:I540)</f>
        <v>0</v>
      </c>
    </row>
    <row r="535" spans="2:9" ht="41.25" customHeight="1">
      <c r="B535" s="1"/>
      <c r="C535" s="353"/>
      <c r="D535" s="331"/>
      <c r="E535" s="4">
        <v>2320</v>
      </c>
      <c r="F535" s="35"/>
      <c r="G535" s="72" t="s">
        <v>180</v>
      </c>
      <c r="H535" s="123"/>
      <c r="I535" s="12"/>
    </row>
    <row r="536" spans="2:9" ht="40.5" customHeight="1">
      <c r="B536" s="1"/>
      <c r="C536" s="353"/>
      <c r="D536" s="331"/>
      <c r="E536" s="4">
        <v>2320</v>
      </c>
      <c r="F536" s="35"/>
      <c r="G536" s="72" t="s">
        <v>190</v>
      </c>
      <c r="H536" s="77">
        <v>100000</v>
      </c>
      <c r="I536" s="12"/>
    </row>
    <row r="537" spans="2:9" ht="14.25" customHeight="1">
      <c r="B537" s="1"/>
      <c r="C537" s="353"/>
      <c r="D537" s="332"/>
      <c r="E537" s="4">
        <v>3110</v>
      </c>
      <c r="F537" s="350" t="s">
        <v>70</v>
      </c>
      <c r="G537" s="351"/>
      <c r="H537" s="77">
        <v>791000</v>
      </c>
      <c r="I537" s="59"/>
    </row>
    <row r="538" spans="2:9" ht="14.25" customHeight="1">
      <c r="B538" s="106"/>
      <c r="C538" s="106"/>
      <c r="D538" s="56"/>
      <c r="E538" s="4">
        <v>4110</v>
      </c>
      <c r="F538" s="71"/>
      <c r="G538" s="72" t="s">
        <v>9</v>
      </c>
      <c r="H538" s="77">
        <v>4300</v>
      </c>
      <c r="I538" s="59"/>
    </row>
    <row r="539" spans="2:9" ht="14.25" customHeight="1">
      <c r="B539" s="106"/>
      <c r="C539" s="106"/>
      <c r="D539" s="56"/>
      <c r="E539" s="4">
        <v>4120</v>
      </c>
      <c r="F539" s="71"/>
      <c r="G539" s="72" t="s">
        <v>10</v>
      </c>
      <c r="H539" s="77">
        <v>750</v>
      </c>
      <c r="I539" s="59"/>
    </row>
    <row r="540" spans="2:9" ht="15" customHeight="1">
      <c r="B540" s="106"/>
      <c r="C540" s="106"/>
      <c r="D540" s="52"/>
      <c r="E540" s="5">
        <v>4170</v>
      </c>
      <c r="F540" s="91"/>
      <c r="G540" s="92" t="s">
        <v>186</v>
      </c>
      <c r="H540" s="93"/>
      <c r="I540" s="59"/>
    </row>
    <row r="541" spans="2:9" ht="18" customHeight="1" thickBot="1">
      <c r="B541" s="1"/>
      <c r="C541" s="412">
        <v>85218</v>
      </c>
      <c r="D541" s="412"/>
      <c r="E541" s="8"/>
      <c r="F541" s="298" t="s">
        <v>75</v>
      </c>
      <c r="G541" s="298"/>
      <c r="H541" s="16">
        <f>SUM(H542:H559)</f>
        <v>225600</v>
      </c>
      <c r="I541" s="16">
        <f>SUM(I542:I559)</f>
        <v>0</v>
      </c>
    </row>
    <row r="542" spans="2:9" ht="13.5" customHeight="1">
      <c r="B542" s="352"/>
      <c r="C542" s="193"/>
      <c r="D542" s="181"/>
      <c r="E542" s="2">
        <v>4010</v>
      </c>
      <c r="F542" s="346" t="s">
        <v>8</v>
      </c>
      <c r="G542" s="347"/>
      <c r="H542" s="77">
        <v>136000</v>
      </c>
      <c r="I542" s="59"/>
    </row>
    <row r="543" spans="2:9" ht="13.5" customHeight="1">
      <c r="B543" s="352"/>
      <c r="C543" s="355"/>
      <c r="D543" s="184"/>
      <c r="E543" s="4">
        <v>4040</v>
      </c>
      <c r="F543" s="350" t="s">
        <v>14</v>
      </c>
      <c r="G543" s="351"/>
      <c r="H543" s="77">
        <v>10000</v>
      </c>
      <c r="I543" s="59"/>
    </row>
    <row r="544" spans="2:9" ht="13.5" customHeight="1">
      <c r="B544" s="352"/>
      <c r="C544" s="355"/>
      <c r="D544" s="196"/>
      <c r="E544" s="4">
        <v>4110</v>
      </c>
      <c r="F544" s="350" t="s">
        <v>9</v>
      </c>
      <c r="G544" s="351"/>
      <c r="H544" s="94">
        <v>23000</v>
      </c>
      <c r="I544" s="59"/>
    </row>
    <row r="545" spans="2:9" ht="13.5" customHeight="1">
      <c r="B545" s="1"/>
      <c r="C545" s="355"/>
      <c r="D545" s="181"/>
      <c r="E545" s="2">
        <v>4120</v>
      </c>
      <c r="F545" s="350" t="s">
        <v>10</v>
      </c>
      <c r="G545" s="351"/>
      <c r="H545" s="77">
        <v>3600</v>
      </c>
      <c r="I545" s="59"/>
    </row>
    <row r="546" spans="2:9" ht="13.5" customHeight="1">
      <c r="B546" s="1"/>
      <c r="C546" s="193"/>
      <c r="D546" s="181"/>
      <c r="E546" s="2">
        <v>4170</v>
      </c>
      <c r="F546" s="71"/>
      <c r="G546" s="72" t="s">
        <v>186</v>
      </c>
      <c r="H546" s="77">
        <v>4000</v>
      </c>
      <c r="I546" s="59"/>
    </row>
    <row r="547" spans="2:9" ht="13.5" customHeight="1">
      <c r="B547" s="1"/>
      <c r="C547" s="193"/>
      <c r="D547" s="181"/>
      <c r="E547" s="2">
        <v>4210</v>
      </c>
      <c r="F547" s="350" t="s">
        <v>98</v>
      </c>
      <c r="G547" s="351"/>
      <c r="H547" s="77">
        <v>6650</v>
      </c>
      <c r="I547" s="59"/>
    </row>
    <row r="548" spans="2:9" ht="13.5" customHeight="1">
      <c r="B548" s="1"/>
      <c r="C548" s="193"/>
      <c r="D548" s="181"/>
      <c r="E548" s="2">
        <v>4260</v>
      </c>
      <c r="F548" s="71"/>
      <c r="G548" s="72" t="s">
        <v>15</v>
      </c>
      <c r="H548" s="77">
        <v>12600</v>
      </c>
      <c r="I548" s="59"/>
    </row>
    <row r="549" spans="2:9" ht="13.5" customHeight="1">
      <c r="B549" s="1"/>
      <c r="C549" s="193"/>
      <c r="D549" s="181"/>
      <c r="E549" s="2">
        <v>4280</v>
      </c>
      <c r="F549" s="71" t="s">
        <v>216</v>
      </c>
      <c r="G549" s="72" t="s">
        <v>185</v>
      </c>
      <c r="H549" s="77">
        <v>1000</v>
      </c>
      <c r="I549" s="59"/>
    </row>
    <row r="550" spans="2:9" ht="13.5" customHeight="1">
      <c r="B550" s="1"/>
      <c r="C550" s="193"/>
      <c r="D550" s="181"/>
      <c r="E550" s="2">
        <v>4300</v>
      </c>
      <c r="F550" s="350" t="s">
        <v>12</v>
      </c>
      <c r="G550" s="351"/>
      <c r="H550" s="77">
        <v>12000</v>
      </c>
      <c r="I550" s="59"/>
    </row>
    <row r="551" spans="2:9" ht="13.5" customHeight="1">
      <c r="B551" s="1"/>
      <c r="C551" s="193"/>
      <c r="D551" s="181"/>
      <c r="E551" s="2">
        <v>4350</v>
      </c>
      <c r="F551" s="71"/>
      <c r="G551" s="72" t="s">
        <v>222</v>
      </c>
      <c r="H551" s="77"/>
      <c r="I551" s="59"/>
    </row>
    <row r="552" spans="2:9" ht="24.75" customHeight="1">
      <c r="B552" s="1"/>
      <c r="C552" s="193"/>
      <c r="D552" s="181"/>
      <c r="E552" s="2">
        <v>4370</v>
      </c>
      <c r="F552" s="71"/>
      <c r="G552" s="72" t="s">
        <v>218</v>
      </c>
      <c r="H552" s="77">
        <v>3000</v>
      </c>
      <c r="I552" s="59"/>
    </row>
    <row r="553" spans="2:9" ht="13.5" customHeight="1">
      <c r="B553" s="1"/>
      <c r="C553" s="193"/>
      <c r="D553" s="181"/>
      <c r="E553" s="2">
        <v>4410</v>
      </c>
      <c r="F553" s="350" t="s">
        <v>16</v>
      </c>
      <c r="G553" s="351"/>
      <c r="H553" s="77">
        <v>3000</v>
      </c>
      <c r="I553" s="59"/>
    </row>
    <row r="554" spans="2:9" ht="13.5" customHeight="1">
      <c r="B554" s="1"/>
      <c r="C554" s="193"/>
      <c r="D554" s="181"/>
      <c r="E554" s="2">
        <v>4430</v>
      </c>
      <c r="F554" s="71"/>
      <c r="G554" s="72" t="s">
        <v>191</v>
      </c>
      <c r="H554" s="77">
        <v>300</v>
      </c>
      <c r="I554" s="59"/>
    </row>
    <row r="555" spans="2:9" ht="13.5" customHeight="1">
      <c r="B555" s="1"/>
      <c r="C555" s="193"/>
      <c r="D555" s="181"/>
      <c r="E555" s="2">
        <v>4440</v>
      </c>
      <c r="F555" s="350" t="s">
        <v>13</v>
      </c>
      <c r="G555" s="351"/>
      <c r="H555" s="77">
        <v>6750</v>
      </c>
      <c r="I555" s="59"/>
    </row>
    <row r="556" spans="2:9" ht="13.5" customHeight="1">
      <c r="B556" s="1"/>
      <c r="C556" s="191"/>
      <c r="D556" s="38"/>
      <c r="E556" s="1">
        <v>4480</v>
      </c>
      <c r="F556" s="91"/>
      <c r="G556" s="92" t="s">
        <v>17</v>
      </c>
      <c r="H556" s="93">
        <v>1700</v>
      </c>
      <c r="I556" s="59"/>
    </row>
    <row r="557" spans="2:9" ht="24.75" customHeight="1">
      <c r="B557" s="1"/>
      <c r="C557" s="236"/>
      <c r="D557" s="189"/>
      <c r="E557" s="4">
        <v>4700</v>
      </c>
      <c r="F557" s="91"/>
      <c r="G557" s="92" t="s">
        <v>219</v>
      </c>
      <c r="H557" s="12">
        <v>1000</v>
      </c>
      <c r="I557" s="59"/>
    </row>
    <row r="558" spans="2:9" ht="24" customHeight="1">
      <c r="B558" s="1"/>
      <c r="C558" s="191"/>
      <c r="D558" s="189"/>
      <c r="E558" s="4">
        <v>4740</v>
      </c>
      <c r="F558" s="91"/>
      <c r="G558" s="92" t="s">
        <v>220</v>
      </c>
      <c r="H558" s="12">
        <v>500</v>
      </c>
      <c r="I558" s="59"/>
    </row>
    <row r="559" spans="2:9" ht="24" customHeight="1">
      <c r="B559" s="1"/>
      <c r="C559" s="191"/>
      <c r="D559" s="189"/>
      <c r="E559" s="4">
        <v>4750</v>
      </c>
      <c r="F559" s="91"/>
      <c r="G559" s="92" t="s">
        <v>224</v>
      </c>
      <c r="H559" s="93">
        <v>500</v>
      </c>
      <c r="I559" s="59"/>
    </row>
    <row r="560" spans="2:9" ht="28.5" customHeight="1" thickBot="1">
      <c r="B560" s="13">
        <v>853</v>
      </c>
      <c r="C560" s="42"/>
      <c r="D560" s="42"/>
      <c r="E560" s="8"/>
      <c r="F560" s="298" t="s">
        <v>155</v>
      </c>
      <c r="G560" s="298"/>
      <c r="H560" s="16">
        <f>SUM(H561+H576+H578)</f>
        <v>951946</v>
      </c>
      <c r="I560" s="121">
        <f>SUM(I576+I561+I578)</f>
        <v>406300</v>
      </c>
    </row>
    <row r="561" spans="2:9" ht="28.5" customHeight="1" thickBot="1">
      <c r="B561" s="19"/>
      <c r="C561" s="357">
        <v>85321</v>
      </c>
      <c r="D561" s="358"/>
      <c r="E561" s="31"/>
      <c r="F561" s="296" t="s">
        <v>76</v>
      </c>
      <c r="G561" s="297"/>
      <c r="H561" s="156">
        <f>SUM(H562:H575)</f>
        <v>141000</v>
      </c>
      <c r="I561" s="156">
        <f>I562</f>
        <v>141000</v>
      </c>
    </row>
    <row r="562" spans="2:9" ht="40.5" customHeight="1">
      <c r="B562" s="1"/>
      <c r="C562" s="372"/>
      <c r="D562" s="76"/>
      <c r="E562" s="2">
        <v>2110</v>
      </c>
      <c r="F562" s="346" t="s">
        <v>87</v>
      </c>
      <c r="G562" s="347"/>
      <c r="H562" s="107"/>
      <c r="I562" s="12">
        <v>141000</v>
      </c>
    </row>
    <row r="563" spans="2:9" ht="13.5" customHeight="1">
      <c r="B563" s="1"/>
      <c r="C563" s="353"/>
      <c r="D563" s="76"/>
      <c r="E563" s="4">
        <v>4010</v>
      </c>
      <c r="F563" s="350" t="s">
        <v>8</v>
      </c>
      <c r="G563" s="351"/>
      <c r="H563" s="58">
        <v>39500</v>
      </c>
      <c r="I563" s="59"/>
    </row>
    <row r="564" spans="2:9" ht="13.5" customHeight="1">
      <c r="B564" s="1"/>
      <c r="C564" s="353"/>
      <c r="D564" s="76"/>
      <c r="E564" s="4">
        <v>4040</v>
      </c>
      <c r="F564" s="350" t="s">
        <v>14</v>
      </c>
      <c r="G564" s="351"/>
      <c r="H564" s="58">
        <v>2900</v>
      </c>
      <c r="I564" s="59"/>
    </row>
    <row r="565" spans="2:9" ht="13.5" customHeight="1">
      <c r="B565" s="1"/>
      <c r="C565" s="353"/>
      <c r="D565" s="76"/>
      <c r="E565" s="2">
        <v>4110</v>
      </c>
      <c r="F565" s="350" t="s">
        <v>9</v>
      </c>
      <c r="G565" s="351"/>
      <c r="H565" s="58">
        <v>5100</v>
      </c>
      <c r="I565" s="59"/>
    </row>
    <row r="566" spans="2:9" ht="13.5" customHeight="1">
      <c r="B566" s="1"/>
      <c r="C566" s="353"/>
      <c r="D566" s="111"/>
      <c r="E566" s="2">
        <v>4120</v>
      </c>
      <c r="F566" s="350" t="s">
        <v>10</v>
      </c>
      <c r="G566" s="351"/>
      <c r="H566" s="58">
        <v>1400</v>
      </c>
      <c r="I566" s="59"/>
    </row>
    <row r="567" spans="2:9" ht="13.5" customHeight="1">
      <c r="B567" s="1"/>
      <c r="C567" s="353"/>
      <c r="D567" s="76"/>
      <c r="E567" s="2">
        <v>4170</v>
      </c>
      <c r="F567" s="71"/>
      <c r="G567" s="72" t="s">
        <v>186</v>
      </c>
      <c r="H567" s="58"/>
      <c r="I567" s="59"/>
    </row>
    <row r="568" spans="2:9" ht="13.5" customHeight="1">
      <c r="B568" s="1"/>
      <c r="C568" s="353"/>
      <c r="D568" s="76"/>
      <c r="E568" s="2">
        <v>4210</v>
      </c>
      <c r="F568" s="350" t="s">
        <v>11</v>
      </c>
      <c r="G568" s="351"/>
      <c r="H568" s="58">
        <v>32250</v>
      </c>
      <c r="I568" s="59"/>
    </row>
    <row r="569" spans="2:9" ht="14.25" customHeight="1">
      <c r="B569" s="1"/>
      <c r="C569" s="353"/>
      <c r="D569" s="76"/>
      <c r="E569" s="2">
        <v>4260</v>
      </c>
      <c r="F569" s="71"/>
      <c r="G569" s="72" t="s">
        <v>15</v>
      </c>
      <c r="H569" s="58">
        <v>22050</v>
      </c>
      <c r="I569" s="59"/>
    </row>
    <row r="570" spans="2:9" ht="13.5" customHeight="1">
      <c r="B570" s="1"/>
      <c r="C570" s="353"/>
      <c r="D570" s="76"/>
      <c r="E570" s="2">
        <v>4300</v>
      </c>
      <c r="F570" s="350" t="s">
        <v>12</v>
      </c>
      <c r="G570" s="351"/>
      <c r="H570" s="58">
        <v>26450</v>
      </c>
      <c r="I570" s="59"/>
    </row>
    <row r="571" spans="2:9" ht="26.25" customHeight="1">
      <c r="B571" s="1"/>
      <c r="C571" s="353"/>
      <c r="D571" s="76"/>
      <c r="E571" s="2">
        <v>4370</v>
      </c>
      <c r="F571" s="71"/>
      <c r="G571" s="72" t="s">
        <v>218</v>
      </c>
      <c r="H571" s="58">
        <v>3000</v>
      </c>
      <c r="I571" s="59"/>
    </row>
    <row r="572" spans="2:9" ht="13.5" customHeight="1">
      <c r="B572" s="1"/>
      <c r="C572" s="353"/>
      <c r="D572" s="76"/>
      <c r="E572" s="2">
        <v>4440</v>
      </c>
      <c r="F572" s="350" t="s">
        <v>157</v>
      </c>
      <c r="G572" s="351"/>
      <c r="H572" s="58">
        <v>2250</v>
      </c>
      <c r="I572" s="59"/>
    </row>
    <row r="573" spans="2:9" ht="13.5" customHeight="1">
      <c r="B573" s="106"/>
      <c r="C573" s="106"/>
      <c r="D573" s="76"/>
      <c r="E573" s="2">
        <v>4480</v>
      </c>
      <c r="F573" s="91"/>
      <c r="G573" s="92" t="s">
        <v>17</v>
      </c>
      <c r="H573" s="130">
        <v>1000</v>
      </c>
      <c r="I573" s="59"/>
    </row>
    <row r="574" spans="2:9" ht="29.25" customHeight="1">
      <c r="B574" s="106"/>
      <c r="C574" s="106"/>
      <c r="D574" s="76"/>
      <c r="E574" s="4">
        <v>4700</v>
      </c>
      <c r="F574" s="91"/>
      <c r="G574" s="92" t="s">
        <v>219</v>
      </c>
      <c r="H574" s="130">
        <v>2500</v>
      </c>
      <c r="I574" s="59"/>
    </row>
    <row r="575" spans="2:9" ht="25.5" customHeight="1">
      <c r="B575" s="106"/>
      <c r="C575" s="106"/>
      <c r="D575" s="76"/>
      <c r="E575" s="4">
        <v>4740</v>
      </c>
      <c r="F575" s="91"/>
      <c r="G575" s="92" t="s">
        <v>220</v>
      </c>
      <c r="H575" s="130">
        <v>2600</v>
      </c>
      <c r="I575" s="59"/>
    </row>
    <row r="576" spans="2:9" ht="29.25" customHeight="1" thickBot="1">
      <c r="B576" s="1"/>
      <c r="C576" s="145">
        <v>85324</v>
      </c>
      <c r="D576" s="150"/>
      <c r="E576" s="8"/>
      <c r="F576" s="313" t="s">
        <v>132</v>
      </c>
      <c r="G576" s="314"/>
      <c r="H576" s="16">
        <f>SUM(H577)</f>
        <v>0</v>
      </c>
      <c r="I576" s="16">
        <f>SUM(I577)</f>
        <v>10000</v>
      </c>
    </row>
    <row r="577" spans="2:9" ht="27.75" customHeight="1">
      <c r="B577" s="1"/>
      <c r="C577" s="51"/>
      <c r="D577" s="76"/>
      <c r="E577" s="9" t="s">
        <v>147</v>
      </c>
      <c r="F577" s="299" t="s">
        <v>181</v>
      </c>
      <c r="G577" s="300"/>
      <c r="H577" s="21"/>
      <c r="I577" s="10">
        <v>10000</v>
      </c>
    </row>
    <row r="578" spans="2:9" ht="13.5" customHeight="1">
      <c r="B578" s="1"/>
      <c r="C578" s="410">
        <v>85333</v>
      </c>
      <c r="D578" s="411"/>
      <c r="E578" s="4"/>
      <c r="F578" s="386" t="s">
        <v>77</v>
      </c>
      <c r="G578" s="387"/>
      <c r="H578" s="233">
        <f>SUM(H581:H594)</f>
        <v>810946</v>
      </c>
      <c r="I578" s="121">
        <f>SUM(I579:I580)</f>
        <v>255300</v>
      </c>
    </row>
    <row r="579" spans="2:9" ht="13.5" customHeight="1">
      <c r="B579" s="1"/>
      <c r="C579" s="90"/>
      <c r="D579" s="85"/>
      <c r="E579" s="138" t="s">
        <v>154</v>
      </c>
      <c r="F579" s="35" t="s">
        <v>85</v>
      </c>
      <c r="G579" s="72" t="s">
        <v>85</v>
      </c>
      <c r="H579" s="123"/>
      <c r="I579" s="12">
        <v>900</v>
      </c>
    </row>
    <row r="580" spans="2:9" ht="51.75" customHeight="1">
      <c r="B580" s="1"/>
      <c r="C580" s="104"/>
      <c r="D580" s="85"/>
      <c r="E580" s="4">
        <v>2690</v>
      </c>
      <c r="F580" s="35"/>
      <c r="G580" s="72" t="s">
        <v>201</v>
      </c>
      <c r="H580" s="123"/>
      <c r="I580" s="12">
        <v>254400</v>
      </c>
    </row>
    <row r="581" spans="2:9" ht="13.5" customHeight="1">
      <c r="B581" s="1"/>
      <c r="C581" s="106"/>
      <c r="D581" s="85"/>
      <c r="E581" s="4">
        <v>4010</v>
      </c>
      <c r="F581" s="350" t="s">
        <v>8</v>
      </c>
      <c r="G581" s="351"/>
      <c r="H581" s="77">
        <v>592256</v>
      </c>
      <c r="I581" s="59"/>
    </row>
    <row r="582" spans="2:9" ht="13.5" customHeight="1">
      <c r="B582" s="1"/>
      <c r="C582" s="106"/>
      <c r="D582" s="85"/>
      <c r="E582" s="2">
        <v>4040</v>
      </c>
      <c r="F582" s="350" t="s">
        <v>14</v>
      </c>
      <c r="G582" s="351"/>
      <c r="H582" s="77">
        <v>37744</v>
      </c>
      <c r="I582" s="59"/>
    </row>
    <row r="583" spans="2:9" ht="13.5" customHeight="1">
      <c r="B583" s="1"/>
      <c r="C583" s="106"/>
      <c r="D583" s="85"/>
      <c r="E583" s="2">
        <v>4110</v>
      </c>
      <c r="F583" s="350" t="s">
        <v>9</v>
      </c>
      <c r="G583" s="351"/>
      <c r="H583" s="77">
        <v>101521</v>
      </c>
      <c r="I583" s="59"/>
    </row>
    <row r="584" spans="2:9" ht="13.5" customHeight="1">
      <c r="B584" s="1"/>
      <c r="C584" s="353"/>
      <c r="D584" s="85"/>
      <c r="E584" s="2">
        <v>4120</v>
      </c>
      <c r="F584" s="350" t="s">
        <v>10</v>
      </c>
      <c r="G584" s="351"/>
      <c r="H584" s="77">
        <v>16472</v>
      </c>
      <c r="I584" s="59"/>
    </row>
    <row r="585" spans="2:9" ht="13.5" customHeight="1">
      <c r="B585" s="352"/>
      <c r="C585" s="353"/>
      <c r="D585" s="203"/>
      <c r="E585" s="2">
        <v>4210</v>
      </c>
      <c r="F585" s="350" t="s">
        <v>11</v>
      </c>
      <c r="G585" s="351"/>
      <c r="H585" s="77">
        <v>2778</v>
      </c>
      <c r="I585" s="59"/>
    </row>
    <row r="586" spans="2:9" ht="13.5" customHeight="1">
      <c r="B586" s="352"/>
      <c r="C586" s="353"/>
      <c r="D586" s="203"/>
      <c r="E586" s="2">
        <v>4260</v>
      </c>
      <c r="F586" s="350" t="s">
        <v>65</v>
      </c>
      <c r="G586" s="351"/>
      <c r="H586" s="77">
        <v>5900</v>
      </c>
      <c r="I586" s="59"/>
    </row>
    <row r="587" spans="2:9" ht="13.5" customHeight="1">
      <c r="B587" s="352"/>
      <c r="C587" s="353"/>
      <c r="D587" s="62"/>
      <c r="E587" s="4">
        <v>4280</v>
      </c>
      <c r="F587" s="71"/>
      <c r="G587" s="72" t="s">
        <v>185</v>
      </c>
      <c r="H587" s="94">
        <v>850</v>
      </c>
      <c r="I587" s="59"/>
    </row>
    <row r="588" spans="2:9" ht="13.5" customHeight="1">
      <c r="B588" s="352"/>
      <c r="C588" s="353"/>
      <c r="D588" s="85"/>
      <c r="E588" s="2">
        <v>4300</v>
      </c>
      <c r="F588" s="350" t="s">
        <v>12</v>
      </c>
      <c r="G588" s="351"/>
      <c r="H588" s="77">
        <v>17434</v>
      </c>
      <c r="I588" s="59"/>
    </row>
    <row r="589" spans="2:9" ht="27" customHeight="1">
      <c r="B589" s="352"/>
      <c r="C589" s="353"/>
      <c r="D589" s="85"/>
      <c r="E589" s="2">
        <v>4360</v>
      </c>
      <c r="F589" s="71"/>
      <c r="G589" s="72" t="s">
        <v>217</v>
      </c>
      <c r="H589" s="77">
        <v>1500</v>
      </c>
      <c r="I589" s="59"/>
    </row>
    <row r="590" spans="2:9" ht="26.25" customHeight="1">
      <c r="B590" s="1"/>
      <c r="C590" s="106"/>
      <c r="D590" s="85"/>
      <c r="E590" s="2">
        <v>4370</v>
      </c>
      <c r="F590" s="71"/>
      <c r="G590" s="72" t="s">
        <v>218</v>
      </c>
      <c r="H590" s="77">
        <v>1130</v>
      </c>
      <c r="I590" s="59"/>
    </row>
    <row r="591" spans="2:9" ht="13.5" customHeight="1">
      <c r="B591" s="1"/>
      <c r="C591" s="106"/>
      <c r="D591" s="85"/>
      <c r="E591" s="2">
        <v>4400</v>
      </c>
      <c r="F591" s="71"/>
      <c r="G591" s="72" t="s">
        <v>227</v>
      </c>
      <c r="H591" s="77">
        <v>3807</v>
      </c>
      <c r="I591" s="59"/>
    </row>
    <row r="592" spans="2:9" ht="13.5" customHeight="1">
      <c r="B592" s="1"/>
      <c r="C592" s="106"/>
      <c r="D592" s="85"/>
      <c r="E592" s="2">
        <v>4430</v>
      </c>
      <c r="F592" s="350" t="s">
        <v>66</v>
      </c>
      <c r="G592" s="351"/>
      <c r="H592" s="77">
        <v>1206</v>
      </c>
      <c r="I592" s="59"/>
    </row>
    <row r="593" spans="2:9" ht="13.5" customHeight="1">
      <c r="B593" s="1"/>
      <c r="C593" s="106"/>
      <c r="D593" s="85"/>
      <c r="E593" s="2">
        <v>4440</v>
      </c>
      <c r="F593" s="350" t="s">
        <v>26</v>
      </c>
      <c r="G593" s="351"/>
      <c r="H593" s="77">
        <v>27844</v>
      </c>
      <c r="I593" s="59"/>
    </row>
    <row r="594" spans="2:9" ht="13.5" customHeight="1">
      <c r="B594" s="1"/>
      <c r="C594" s="39"/>
      <c r="D594" s="203"/>
      <c r="E594" s="2">
        <v>4480</v>
      </c>
      <c r="F594" s="350" t="s">
        <v>156</v>
      </c>
      <c r="G594" s="351"/>
      <c r="H594" s="77">
        <v>504</v>
      </c>
      <c r="I594" s="59"/>
    </row>
    <row r="595" spans="2:9" ht="27" customHeight="1" thickBot="1">
      <c r="B595" s="13">
        <v>854</v>
      </c>
      <c r="C595" s="8"/>
      <c r="D595" s="8"/>
      <c r="E595" s="8"/>
      <c r="F595" s="298" t="s">
        <v>78</v>
      </c>
      <c r="G595" s="298"/>
      <c r="H595" s="15">
        <f>SUM(H596+H617+H635+H637+H663+H683)</f>
        <v>3658561</v>
      </c>
      <c r="I595" s="223">
        <f>SUM(I596+I617+I635+I637+I663+I683)</f>
        <v>56700</v>
      </c>
    </row>
    <row r="596" spans="2:9" ht="27.75" customHeight="1" thickBot="1">
      <c r="B596" s="352"/>
      <c r="C596" s="79">
        <v>85406</v>
      </c>
      <c r="D596" s="80"/>
      <c r="E596" s="31"/>
      <c r="F596" s="296" t="s">
        <v>79</v>
      </c>
      <c r="G596" s="297"/>
      <c r="H596" s="82">
        <f>SUM(H597:H616)</f>
        <v>745600</v>
      </c>
      <c r="I596" s="83">
        <f>SUM(I597:I616)</f>
        <v>0</v>
      </c>
    </row>
    <row r="597" spans="2:9" ht="13.5" customHeight="1">
      <c r="B597" s="352"/>
      <c r="C597" s="338"/>
      <c r="D597" s="189"/>
      <c r="E597" s="2">
        <v>4010</v>
      </c>
      <c r="F597" s="346" t="s">
        <v>8</v>
      </c>
      <c r="G597" s="347"/>
      <c r="H597" s="127">
        <v>448407</v>
      </c>
      <c r="I597" s="237"/>
    </row>
    <row r="598" spans="2:9" ht="13.5" customHeight="1">
      <c r="B598" s="352"/>
      <c r="C598" s="338"/>
      <c r="D598" s="189"/>
      <c r="E598" s="2">
        <v>4040</v>
      </c>
      <c r="F598" s="350" t="s">
        <v>14</v>
      </c>
      <c r="G598" s="351"/>
      <c r="H598" s="58">
        <v>37993</v>
      </c>
      <c r="I598" s="7"/>
    </row>
    <row r="599" spans="2:9" ht="13.5" customHeight="1">
      <c r="B599" s="352"/>
      <c r="C599" s="338"/>
      <c r="D599" s="189"/>
      <c r="E599" s="2">
        <v>4110</v>
      </c>
      <c r="F599" s="350" t="s">
        <v>9</v>
      </c>
      <c r="G599" s="351"/>
      <c r="H599" s="58">
        <v>82000</v>
      </c>
      <c r="I599" s="7"/>
    </row>
    <row r="600" spans="2:9" ht="13.5" customHeight="1">
      <c r="B600" s="352"/>
      <c r="C600" s="338"/>
      <c r="D600" s="189"/>
      <c r="E600" s="2">
        <v>4120</v>
      </c>
      <c r="F600" s="350" t="s">
        <v>10</v>
      </c>
      <c r="G600" s="351"/>
      <c r="H600" s="58">
        <v>12000</v>
      </c>
      <c r="I600" s="7"/>
    </row>
    <row r="601" spans="2:9" ht="13.5" customHeight="1">
      <c r="B601" s="352"/>
      <c r="C601" s="338"/>
      <c r="D601" s="189"/>
      <c r="E601" s="2">
        <v>4170</v>
      </c>
      <c r="F601" s="71"/>
      <c r="G601" s="72" t="s">
        <v>186</v>
      </c>
      <c r="H601" s="58">
        <v>3600</v>
      </c>
      <c r="I601" s="7"/>
    </row>
    <row r="602" spans="2:9" ht="13.5" customHeight="1">
      <c r="B602" s="352"/>
      <c r="C602" s="338"/>
      <c r="D602" s="189"/>
      <c r="E602" s="2">
        <v>4210</v>
      </c>
      <c r="F602" s="350" t="s">
        <v>11</v>
      </c>
      <c r="G602" s="351"/>
      <c r="H602" s="58">
        <v>13700</v>
      </c>
      <c r="I602" s="59"/>
    </row>
    <row r="603" spans="2:9" ht="13.5" customHeight="1">
      <c r="B603" s="352"/>
      <c r="C603" s="338"/>
      <c r="D603" s="189"/>
      <c r="E603" s="2">
        <v>4230</v>
      </c>
      <c r="F603" s="71"/>
      <c r="G603" s="72" t="s">
        <v>52</v>
      </c>
      <c r="H603" s="58"/>
      <c r="I603" s="59"/>
    </row>
    <row r="604" spans="2:9" ht="13.5" customHeight="1">
      <c r="B604" s="352"/>
      <c r="C604" s="338"/>
      <c r="D604" s="38"/>
      <c r="E604" s="2">
        <v>4240</v>
      </c>
      <c r="F604" s="350" t="s">
        <v>196</v>
      </c>
      <c r="G604" s="351"/>
      <c r="H604" s="96">
        <v>4000</v>
      </c>
      <c r="I604" s="59"/>
    </row>
    <row r="605" spans="2:9" ht="13.5" customHeight="1">
      <c r="B605" s="352"/>
      <c r="C605" s="338"/>
      <c r="D605" s="189"/>
      <c r="E605" s="2">
        <v>4260</v>
      </c>
      <c r="F605" s="350" t="s">
        <v>65</v>
      </c>
      <c r="G605" s="351"/>
      <c r="H605" s="133">
        <v>36000</v>
      </c>
      <c r="I605" s="59"/>
    </row>
    <row r="606" spans="2:9" ht="13.5" customHeight="1">
      <c r="B606" s="352"/>
      <c r="C606" s="338"/>
      <c r="D606" s="189"/>
      <c r="E606" s="2">
        <v>4270</v>
      </c>
      <c r="F606" s="71"/>
      <c r="G606" s="72" t="s">
        <v>23</v>
      </c>
      <c r="H606" s="133">
        <v>2000</v>
      </c>
      <c r="I606" s="59"/>
    </row>
    <row r="607" spans="2:9" ht="13.5" customHeight="1">
      <c r="B607" s="352"/>
      <c r="C607" s="338"/>
      <c r="D607" s="189"/>
      <c r="E607" s="2">
        <v>4300</v>
      </c>
      <c r="F607" s="350" t="s">
        <v>12</v>
      </c>
      <c r="G607" s="351"/>
      <c r="H607" s="133">
        <v>41020</v>
      </c>
      <c r="I607" s="59"/>
    </row>
    <row r="608" spans="2:9" ht="13.5" customHeight="1">
      <c r="B608" s="352"/>
      <c r="C608" s="338"/>
      <c r="D608" s="189"/>
      <c r="E608" s="2">
        <v>4350</v>
      </c>
      <c r="F608" s="71"/>
      <c r="G608" s="72" t="s">
        <v>222</v>
      </c>
      <c r="H608" s="133"/>
      <c r="I608" s="59"/>
    </row>
    <row r="609" spans="2:9" ht="24.75" customHeight="1">
      <c r="B609" s="352"/>
      <c r="C609" s="338"/>
      <c r="D609" s="189"/>
      <c r="E609" s="2">
        <v>4370</v>
      </c>
      <c r="F609" s="71"/>
      <c r="G609" s="72" t="s">
        <v>218</v>
      </c>
      <c r="H609" s="133">
        <v>6000</v>
      </c>
      <c r="I609" s="59"/>
    </row>
    <row r="610" spans="2:9" ht="13.5" customHeight="1">
      <c r="B610" s="352"/>
      <c r="C610" s="338"/>
      <c r="D610" s="189"/>
      <c r="E610" s="2">
        <v>4410</v>
      </c>
      <c r="F610" s="350" t="s">
        <v>16</v>
      </c>
      <c r="G610" s="351"/>
      <c r="H610" s="133">
        <v>4700</v>
      </c>
      <c r="I610" s="59"/>
    </row>
    <row r="611" spans="2:9" ht="15.75" customHeight="1">
      <c r="B611" s="352"/>
      <c r="C611" s="338"/>
      <c r="D611" s="189"/>
      <c r="E611" s="2">
        <v>4430</v>
      </c>
      <c r="F611" s="71"/>
      <c r="G611" s="72" t="s">
        <v>191</v>
      </c>
      <c r="H611" s="133">
        <v>2000</v>
      </c>
      <c r="I611" s="59"/>
    </row>
    <row r="612" spans="2:9" ht="13.5" customHeight="1">
      <c r="B612" s="352"/>
      <c r="C612" s="338"/>
      <c r="D612" s="189"/>
      <c r="E612" s="2">
        <v>4440</v>
      </c>
      <c r="F612" s="350" t="s">
        <v>26</v>
      </c>
      <c r="G612" s="351"/>
      <c r="H612" s="133">
        <v>44180</v>
      </c>
      <c r="I612" s="59"/>
    </row>
    <row r="613" spans="2:9" ht="13.5" customHeight="1">
      <c r="B613" s="353"/>
      <c r="C613" s="191"/>
      <c r="D613" s="189"/>
      <c r="E613" s="2">
        <v>4480</v>
      </c>
      <c r="F613" s="71"/>
      <c r="G613" s="72" t="s">
        <v>17</v>
      </c>
      <c r="H613" s="133">
        <v>1500</v>
      </c>
      <c r="I613" s="59"/>
    </row>
    <row r="614" spans="2:9" ht="26.25" customHeight="1">
      <c r="B614" s="353"/>
      <c r="C614" s="191"/>
      <c r="D614" s="189"/>
      <c r="E614" s="2">
        <v>4700</v>
      </c>
      <c r="F614" s="71"/>
      <c r="G614" s="72" t="s">
        <v>219</v>
      </c>
      <c r="H614" s="133">
        <v>2500</v>
      </c>
      <c r="I614" s="59"/>
    </row>
    <row r="615" spans="2:9" ht="24.75" customHeight="1">
      <c r="B615" s="353"/>
      <c r="C615" s="191"/>
      <c r="D615" s="189"/>
      <c r="E615" s="2">
        <v>4740</v>
      </c>
      <c r="F615" s="71"/>
      <c r="G615" s="72" t="s">
        <v>223</v>
      </c>
      <c r="H615" s="133">
        <v>1000</v>
      </c>
      <c r="I615" s="59"/>
    </row>
    <row r="616" spans="2:9" ht="27" customHeight="1">
      <c r="B616" s="352"/>
      <c r="C616" s="183"/>
      <c r="D616" s="189"/>
      <c r="E616" s="1">
        <v>4750</v>
      </c>
      <c r="F616" s="91"/>
      <c r="G616" s="92" t="s">
        <v>224</v>
      </c>
      <c r="H616" s="147">
        <v>3000</v>
      </c>
      <c r="I616" s="59"/>
    </row>
    <row r="617" spans="2:9" ht="18" customHeight="1" thickBot="1">
      <c r="B617" s="352"/>
      <c r="C617" s="13">
        <v>85410</v>
      </c>
      <c r="D617" s="238"/>
      <c r="E617" s="8"/>
      <c r="F617" s="313" t="s">
        <v>80</v>
      </c>
      <c r="G617" s="314"/>
      <c r="H617" s="75">
        <f>SUM(H619:H634)</f>
        <v>220750</v>
      </c>
      <c r="I617" s="16">
        <f>SUM(I619:I633)</f>
        <v>0</v>
      </c>
    </row>
    <row r="618" spans="2:9" ht="13.5" customHeight="1">
      <c r="B618" s="353"/>
      <c r="C618" s="352"/>
      <c r="D618" s="189"/>
      <c r="E618" s="2">
        <v>3020</v>
      </c>
      <c r="F618" s="346" t="s">
        <v>104</v>
      </c>
      <c r="G618" s="347"/>
      <c r="H618" s="133"/>
      <c r="I618" s="59"/>
    </row>
    <row r="619" spans="2:9" ht="13.5" customHeight="1">
      <c r="B619" s="353"/>
      <c r="C619" s="352"/>
      <c r="D619" s="236"/>
      <c r="E619" s="4">
        <v>4010</v>
      </c>
      <c r="F619" s="317" t="s">
        <v>8</v>
      </c>
      <c r="G619" s="317"/>
      <c r="H619" s="96">
        <v>141150</v>
      </c>
      <c r="I619" s="59"/>
    </row>
    <row r="620" spans="2:9" ht="13.5" customHeight="1">
      <c r="B620" s="353"/>
      <c r="C620" s="352"/>
      <c r="D620" s="236"/>
      <c r="E620" s="4">
        <v>4040</v>
      </c>
      <c r="F620" s="317" t="s">
        <v>14</v>
      </c>
      <c r="G620" s="317"/>
      <c r="H620" s="96">
        <v>10500</v>
      </c>
      <c r="I620" s="59"/>
    </row>
    <row r="621" spans="2:9" ht="13.5" customHeight="1">
      <c r="B621" s="353"/>
      <c r="C621" s="352"/>
      <c r="D621" s="189"/>
      <c r="E621" s="2">
        <v>4110</v>
      </c>
      <c r="F621" s="350" t="s">
        <v>9</v>
      </c>
      <c r="G621" s="351"/>
      <c r="H621" s="133">
        <v>23000</v>
      </c>
      <c r="I621" s="59"/>
    </row>
    <row r="622" spans="2:9" ht="13.5" customHeight="1">
      <c r="B622" s="353"/>
      <c r="C622" s="352"/>
      <c r="D622" s="189"/>
      <c r="E622" s="2">
        <v>4120</v>
      </c>
      <c r="F622" s="350" t="s">
        <v>10</v>
      </c>
      <c r="G622" s="351"/>
      <c r="H622" s="133">
        <v>3700</v>
      </c>
      <c r="I622" s="59"/>
    </row>
    <row r="623" spans="2:9" ht="13.5" customHeight="1">
      <c r="B623" s="353"/>
      <c r="C623" s="352"/>
      <c r="D623" s="189"/>
      <c r="E623" s="2">
        <v>4140</v>
      </c>
      <c r="F623" s="350" t="s">
        <v>61</v>
      </c>
      <c r="G623" s="351"/>
      <c r="H623" s="133">
        <v>800</v>
      </c>
      <c r="I623" s="59"/>
    </row>
    <row r="624" spans="2:9" ht="13.5" customHeight="1">
      <c r="B624" s="353"/>
      <c r="C624" s="352"/>
      <c r="D624" s="189"/>
      <c r="E624" s="2">
        <v>4210</v>
      </c>
      <c r="F624" s="350" t="s">
        <v>11</v>
      </c>
      <c r="G624" s="351"/>
      <c r="H624" s="133">
        <v>4600</v>
      </c>
      <c r="I624" s="59"/>
    </row>
    <row r="625" spans="2:9" ht="13.5" customHeight="1">
      <c r="B625" s="353"/>
      <c r="C625" s="352"/>
      <c r="D625" s="189"/>
      <c r="E625" s="2">
        <v>4230</v>
      </c>
      <c r="F625" s="71"/>
      <c r="G625" s="72" t="s">
        <v>52</v>
      </c>
      <c r="H625" s="133">
        <v>100</v>
      </c>
      <c r="I625" s="59"/>
    </row>
    <row r="626" spans="2:9" ht="13.5" customHeight="1">
      <c r="B626" s="353"/>
      <c r="C626" s="352"/>
      <c r="D626" s="189"/>
      <c r="E626" s="2">
        <v>4240</v>
      </c>
      <c r="F626" s="71"/>
      <c r="G626" s="72" t="s">
        <v>253</v>
      </c>
      <c r="H626" s="133">
        <v>200</v>
      </c>
      <c r="I626" s="59"/>
    </row>
    <row r="627" spans="2:9" ht="13.5" customHeight="1">
      <c r="B627" s="353"/>
      <c r="C627" s="352"/>
      <c r="D627" s="189"/>
      <c r="E627" s="2">
        <v>4260</v>
      </c>
      <c r="F627" s="71"/>
      <c r="G627" s="148" t="s">
        <v>65</v>
      </c>
      <c r="H627" s="239">
        <v>15000</v>
      </c>
      <c r="I627" s="59"/>
    </row>
    <row r="628" spans="2:9" ht="13.5" customHeight="1">
      <c r="B628" s="353"/>
      <c r="C628" s="352"/>
      <c r="D628" s="189"/>
      <c r="E628" s="1">
        <v>4270</v>
      </c>
      <c r="F628" s="68"/>
      <c r="G628" s="69" t="s">
        <v>23</v>
      </c>
      <c r="H628" s="240">
        <v>7000</v>
      </c>
      <c r="I628" s="59"/>
    </row>
    <row r="629" spans="2:9" ht="13.5" customHeight="1">
      <c r="B629" s="353"/>
      <c r="C629" s="352"/>
      <c r="D629" s="189"/>
      <c r="E629" s="1">
        <v>4280</v>
      </c>
      <c r="F629" s="68"/>
      <c r="G629" s="69" t="s">
        <v>185</v>
      </c>
      <c r="H629" s="240">
        <v>700</v>
      </c>
      <c r="I629" s="59"/>
    </row>
    <row r="630" spans="2:9" ht="13.5" customHeight="1">
      <c r="B630" s="353"/>
      <c r="C630" s="352"/>
      <c r="D630" s="189"/>
      <c r="E630" s="1">
        <v>4300</v>
      </c>
      <c r="F630" s="68"/>
      <c r="G630" s="69" t="s">
        <v>36</v>
      </c>
      <c r="H630" s="240">
        <v>700</v>
      </c>
      <c r="I630" s="59"/>
    </row>
    <row r="631" spans="2:9" ht="13.5" customHeight="1">
      <c r="B631" s="353"/>
      <c r="C631" s="352"/>
      <c r="D631" s="38"/>
      <c r="E631" s="1">
        <v>4440</v>
      </c>
      <c r="F631" s="346" t="s">
        <v>26</v>
      </c>
      <c r="G631" s="347"/>
      <c r="H631" s="133">
        <v>12050</v>
      </c>
      <c r="I631" s="59"/>
    </row>
    <row r="632" spans="2:9" ht="13.5" customHeight="1">
      <c r="B632" s="353"/>
      <c r="C632" s="1"/>
      <c r="D632" s="38"/>
      <c r="E632" s="1">
        <v>4480</v>
      </c>
      <c r="F632" s="68"/>
      <c r="G632" s="69" t="s">
        <v>17</v>
      </c>
      <c r="H632" s="133">
        <v>200</v>
      </c>
      <c r="I632" s="59"/>
    </row>
    <row r="633" spans="2:9" ht="25.5" customHeight="1">
      <c r="B633" s="353"/>
      <c r="C633" s="2"/>
      <c r="D633" s="38"/>
      <c r="E633" s="4">
        <v>4740</v>
      </c>
      <c r="F633" s="68"/>
      <c r="G633" s="72" t="s">
        <v>223</v>
      </c>
      <c r="H633" s="133">
        <v>350</v>
      </c>
      <c r="I633" s="59"/>
    </row>
    <row r="634" spans="2:9" ht="25.5" customHeight="1">
      <c r="B634" s="353"/>
      <c r="C634" s="1"/>
      <c r="D634" s="189"/>
      <c r="E634" s="5">
        <v>4750</v>
      </c>
      <c r="F634" s="53"/>
      <c r="G634" s="92" t="s">
        <v>215</v>
      </c>
      <c r="H634" s="147">
        <v>700</v>
      </c>
      <c r="I634" s="153"/>
    </row>
    <row r="635" spans="2:9" ht="27" customHeight="1" thickBot="1">
      <c r="B635" s="352"/>
      <c r="C635" s="42">
        <v>85412</v>
      </c>
      <c r="D635" s="42"/>
      <c r="E635" s="13"/>
      <c r="F635" s="298" t="s">
        <v>126</v>
      </c>
      <c r="G635" s="298"/>
      <c r="H635" s="16">
        <f>SUM(H636:H636)</f>
        <v>2000</v>
      </c>
      <c r="I635" s="16">
        <f>SUM(I636:I636)</f>
        <v>0</v>
      </c>
    </row>
    <row r="636" spans="2:9" ht="41.25" customHeight="1">
      <c r="B636" s="352"/>
      <c r="C636" s="193"/>
      <c r="D636" s="181"/>
      <c r="E636" s="1">
        <v>2820</v>
      </c>
      <c r="F636" s="302" t="s">
        <v>139</v>
      </c>
      <c r="G636" s="302"/>
      <c r="H636" s="21">
        <v>2000</v>
      </c>
      <c r="I636" s="241"/>
    </row>
    <row r="637" spans="2:9" ht="13.5" customHeight="1" thickBot="1">
      <c r="B637" s="1"/>
      <c r="C637" s="42">
        <v>85420</v>
      </c>
      <c r="D637" s="242"/>
      <c r="E637" s="8"/>
      <c r="F637" s="192"/>
      <c r="G637" s="243" t="s">
        <v>211</v>
      </c>
      <c r="H637" s="244">
        <f>SUM(H638:H662)</f>
        <v>1682263</v>
      </c>
      <c r="I637" s="244">
        <f>SUM(I638:I662)</f>
        <v>56700</v>
      </c>
    </row>
    <row r="638" spans="2:9" ht="13.5" customHeight="1">
      <c r="B638" s="1"/>
      <c r="C638" s="193"/>
      <c r="D638" s="189"/>
      <c r="E638" s="9" t="s">
        <v>145</v>
      </c>
      <c r="F638" s="245"/>
      <c r="G638" s="245" t="s">
        <v>101</v>
      </c>
      <c r="H638" s="246"/>
      <c r="I638" s="12">
        <v>55000</v>
      </c>
    </row>
    <row r="639" spans="2:9" ht="13.5" customHeight="1">
      <c r="B639" s="1"/>
      <c r="C639" s="193"/>
      <c r="D639" s="189"/>
      <c r="E639" s="6" t="s">
        <v>154</v>
      </c>
      <c r="F639" s="205"/>
      <c r="G639" s="205" t="s">
        <v>85</v>
      </c>
      <c r="H639" s="130"/>
      <c r="I639" s="12">
        <v>1200</v>
      </c>
    </row>
    <row r="640" spans="2:9" ht="13.5" customHeight="1">
      <c r="B640" s="1"/>
      <c r="C640" s="193"/>
      <c r="D640" s="189"/>
      <c r="E640" s="6" t="s">
        <v>147</v>
      </c>
      <c r="F640" s="205"/>
      <c r="G640" s="205" t="s">
        <v>44</v>
      </c>
      <c r="H640" s="130"/>
      <c r="I640" s="12">
        <v>500</v>
      </c>
    </row>
    <row r="641" spans="2:9" ht="13.5" customHeight="1">
      <c r="B641" s="1"/>
      <c r="C641" s="191"/>
      <c r="D641" s="189"/>
      <c r="E641" s="5">
        <v>4010</v>
      </c>
      <c r="F641" s="205"/>
      <c r="G641" s="205" t="s">
        <v>8</v>
      </c>
      <c r="H641" s="130">
        <v>938773</v>
      </c>
      <c r="I641" s="12"/>
    </row>
    <row r="642" spans="2:9" ht="13.5" customHeight="1">
      <c r="B642" s="1"/>
      <c r="C642" s="191"/>
      <c r="D642" s="189"/>
      <c r="E642" s="5">
        <v>4040</v>
      </c>
      <c r="F642" s="205"/>
      <c r="G642" s="71" t="s">
        <v>14</v>
      </c>
      <c r="H642" s="239">
        <v>67733</v>
      </c>
      <c r="I642" s="12"/>
    </row>
    <row r="643" spans="2:9" ht="13.5" customHeight="1">
      <c r="B643" s="1"/>
      <c r="C643" s="191"/>
      <c r="D643" s="189"/>
      <c r="E643" s="5">
        <v>4110</v>
      </c>
      <c r="F643" s="205"/>
      <c r="G643" s="205" t="s">
        <v>9</v>
      </c>
      <c r="H643" s="130">
        <v>156022</v>
      </c>
      <c r="I643" s="12"/>
    </row>
    <row r="644" spans="2:9" ht="13.5" customHeight="1">
      <c r="B644" s="1"/>
      <c r="C644" s="191"/>
      <c r="D644" s="189"/>
      <c r="E644" s="5">
        <v>4120</v>
      </c>
      <c r="F644" s="205"/>
      <c r="G644" s="205" t="s">
        <v>10</v>
      </c>
      <c r="H644" s="130">
        <v>24757</v>
      </c>
      <c r="I644" s="12"/>
    </row>
    <row r="645" spans="2:9" ht="13.5" customHeight="1">
      <c r="B645" s="1"/>
      <c r="C645" s="191"/>
      <c r="D645" s="189"/>
      <c r="E645" s="5">
        <v>4140</v>
      </c>
      <c r="F645" s="205" t="s">
        <v>120</v>
      </c>
      <c r="G645" s="205" t="s">
        <v>120</v>
      </c>
      <c r="H645" s="130">
        <v>8000</v>
      </c>
      <c r="I645" s="12"/>
    </row>
    <row r="646" spans="2:9" ht="13.5" customHeight="1">
      <c r="B646" s="1"/>
      <c r="C646" s="191"/>
      <c r="D646" s="189"/>
      <c r="E646" s="5">
        <v>4170</v>
      </c>
      <c r="F646" s="205"/>
      <c r="G646" s="205" t="s">
        <v>186</v>
      </c>
      <c r="H646" s="130">
        <v>4000</v>
      </c>
      <c r="I646" s="12"/>
    </row>
    <row r="647" spans="2:9" ht="13.5" customHeight="1">
      <c r="B647" s="1"/>
      <c r="C647" s="191"/>
      <c r="D647" s="189"/>
      <c r="E647" s="5">
        <v>4210</v>
      </c>
      <c r="F647" s="205"/>
      <c r="G647" s="205" t="s">
        <v>205</v>
      </c>
      <c r="H647" s="130">
        <v>88300</v>
      </c>
      <c r="I647" s="12"/>
    </row>
    <row r="648" spans="2:9" ht="13.5" customHeight="1">
      <c r="B648" s="1"/>
      <c r="C648" s="191"/>
      <c r="D648" s="189"/>
      <c r="E648" s="5">
        <v>4230</v>
      </c>
      <c r="F648" s="205"/>
      <c r="G648" s="207" t="s">
        <v>52</v>
      </c>
      <c r="H648" s="130">
        <v>10000</v>
      </c>
      <c r="I648" s="12"/>
    </row>
    <row r="649" spans="2:9" ht="26.25" customHeight="1">
      <c r="B649" s="1"/>
      <c r="C649" s="191"/>
      <c r="D649" s="189"/>
      <c r="E649" s="5">
        <v>4240</v>
      </c>
      <c r="F649" s="205"/>
      <c r="G649" s="72" t="s">
        <v>58</v>
      </c>
      <c r="H649" s="130">
        <v>8000</v>
      </c>
      <c r="I649" s="12"/>
    </row>
    <row r="650" spans="2:9" ht="14.25" customHeight="1">
      <c r="B650" s="1"/>
      <c r="C650" s="191"/>
      <c r="D650" s="189"/>
      <c r="E650" s="5">
        <v>4260</v>
      </c>
      <c r="F650" s="205"/>
      <c r="G650" s="207" t="s">
        <v>65</v>
      </c>
      <c r="H650" s="130">
        <v>63000</v>
      </c>
      <c r="I650" s="12"/>
    </row>
    <row r="651" spans="2:9" ht="13.5" customHeight="1">
      <c r="B651" s="1"/>
      <c r="C651" s="191"/>
      <c r="D651" s="189"/>
      <c r="E651" s="5">
        <v>4270</v>
      </c>
      <c r="F651" s="205"/>
      <c r="G651" s="207" t="s">
        <v>23</v>
      </c>
      <c r="H651" s="130">
        <v>35000</v>
      </c>
      <c r="I651" s="12"/>
    </row>
    <row r="652" spans="2:9" ht="13.5" customHeight="1">
      <c r="B652" s="1"/>
      <c r="C652" s="191"/>
      <c r="D652" s="189"/>
      <c r="E652" s="5">
        <v>4280</v>
      </c>
      <c r="F652" s="205"/>
      <c r="G652" s="72" t="s">
        <v>185</v>
      </c>
      <c r="H652" s="130">
        <v>3800</v>
      </c>
      <c r="I652" s="12"/>
    </row>
    <row r="653" spans="2:9" ht="13.5" customHeight="1">
      <c r="B653" s="1"/>
      <c r="C653" s="191"/>
      <c r="D653" s="189"/>
      <c r="E653" s="5">
        <v>4300</v>
      </c>
      <c r="F653" s="205"/>
      <c r="G653" s="205" t="s">
        <v>36</v>
      </c>
      <c r="H653" s="130">
        <v>159500</v>
      </c>
      <c r="I653" s="12"/>
    </row>
    <row r="654" spans="2:9" ht="13.5" customHeight="1">
      <c r="B654" s="1"/>
      <c r="C654" s="191"/>
      <c r="D654" s="189"/>
      <c r="E654" s="5">
        <v>4350</v>
      </c>
      <c r="F654" s="205"/>
      <c r="G654" s="72" t="s">
        <v>261</v>
      </c>
      <c r="H654" s="130">
        <v>500</v>
      </c>
      <c r="I654" s="12"/>
    </row>
    <row r="655" spans="2:9" ht="25.5" customHeight="1">
      <c r="B655" s="1"/>
      <c r="C655" s="191"/>
      <c r="D655" s="189"/>
      <c r="E655" s="5">
        <v>4360</v>
      </c>
      <c r="F655" s="205"/>
      <c r="G655" s="72" t="s">
        <v>217</v>
      </c>
      <c r="H655" s="130">
        <v>1500</v>
      </c>
      <c r="I655" s="12"/>
    </row>
    <row r="656" spans="2:9" ht="25.5" customHeight="1">
      <c r="B656" s="1"/>
      <c r="C656" s="191"/>
      <c r="D656" s="189"/>
      <c r="E656" s="5">
        <v>4370</v>
      </c>
      <c r="F656" s="205"/>
      <c r="G656" s="72" t="s">
        <v>218</v>
      </c>
      <c r="H656" s="130">
        <v>2000</v>
      </c>
      <c r="I656" s="12"/>
    </row>
    <row r="657" spans="2:9" ht="13.5" customHeight="1">
      <c r="B657" s="1"/>
      <c r="C657" s="191"/>
      <c r="D657" s="189"/>
      <c r="E657" s="5">
        <v>4410</v>
      </c>
      <c r="F657" s="205"/>
      <c r="G657" s="205" t="s">
        <v>128</v>
      </c>
      <c r="H657" s="130">
        <v>3500</v>
      </c>
      <c r="I657" s="12"/>
    </row>
    <row r="658" spans="2:9" ht="13.5" customHeight="1">
      <c r="B658" s="1"/>
      <c r="C658" s="191"/>
      <c r="D658" s="189"/>
      <c r="E658" s="5">
        <v>4430</v>
      </c>
      <c r="F658" s="205"/>
      <c r="G658" s="205" t="s">
        <v>191</v>
      </c>
      <c r="H658" s="130">
        <v>3000</v>
      </c>
      <c r="I658" s="12"/>
    </row>
    <row r="659" spans="2:9" ht="13.5" customHeight="1">
      <c r="B659" s="1"/>
      <c r="C659" s="191"/>
      <c r="D659" s="189"/>
      <c r="E659" s="5">
        <v>4440</v>
      </c>
      <c r="F659" s="205"/>
      <c r="G659" s="148" t="s">
        <v>26</v>
      </c>
      <c r="H659" s="11">
        <v>93878</v>
      </c>
      <c r="I659" s="12"/>
    </row>
    <row r="660" spans="2:9" ht="26.25" customHeight="1">
      <c r="B660" s="1"/>
      <c r="C660" s="191"/>
      <c r="D660" s="189"/>
      <c r="E660" s="5">
        <v>4700</v>
      </c>
      <c r="F660" s="205"/>
      <c r="G660" s="72" t="s">
        <v>219</v>
      </c>
      <c r="H660" s="130">
        <v>2000</v>
      </c>
      <c r="I660" s="12"/>
    </row>
    <row r="661" spans="2:9" ht="26.25" customHeight="1">
      <c r="B661" s="1"/>
      <c r="C661" s="191"/>
      <c r="D661" s="189"/>
      <c r="E661" s="5">
        <v>4740</v>
      </c>
      <c r="F661" s="205"/>
      <c r="G661" s="72" t="s">
        <v>223</v>
      </c>
      <c r="H661" s="130">
        <v>4000</v>
      </c>
      <c r="I661" s="12"/>
    </row>
    <row r="662" spans="2:9" ht="26.25" customHeight="1">
      <c r="B662" s="1"/>
      <c r="C662" s="191"/>
      <c r="D662" s="189"/>
      <c r="E662" s="5">
        <v>4750</v>
      </c>
      <c r="F662" s="205"/>
      <c r="G662" s="92" t="s">
        <v>224</v>
      </c>
      <c r="H662" s="130">
        <v>5000</v>
      </c>
      <c r="I662" s="12"/>
    </row>
    <row r="663" spans="2:9" ht="13.5" customHeight="1" thickBot="1">
      <c r="B663" s="1"/>
      <c r="C663" s="42">
        <v>85421</v>
      </c>
      <c r="D663" s="247"/>
      <c r="E663" s="8"/>
      <c r="F663" s="192"/>
      <c r="G663" s="243" t="s">
        <v>212</v>
      </c>
      <c r="H663" s="244">
        <f>SUM(H664:H682)</f>
        <v>998948</v>
      </c>
      <c r="I663" s="244">
        <f>SUM(I664:I682)</f>
        <v>0</v>
      </c>
    </row>
    <row r="664" spans="2:9" ht="13.5" customHeight="1">
      <c r="B664" s="1"/>
      <c r="C664" s="191"/>
      <c r="D664" s="189"/>
      <c r="E664" s="1">
        <v>4010</v>
      </c>
      <c r="F664" s="245"/>
      <c r="G664" s="245" t="s">
        <v>8</v>
      </c>
      <c r="H664" s="312">
        <v>595562</v>
      </c>
      <c r="I664" s="12"/>
    </row>
    <row r="665" spans="2:9" ht="13.5" customHeight="1">
      <c r="B665" s="1"/>
      <c r="C665" s="191"/>
      <c r="D665" s="189"/>
      <c r="E665" s="5">
        <v>4040</v>
      </c>
      <c r="F665" s="205"/>
      <c r="G665" s="130" t="s">
        <v>14</v>
      </c>
      <c r="H665" s="239">
        <v>37412</v>
      </c>
      <c r="I665" s="12"/>
    </row>
    <row r="666" spans="2:9" ht="13.5" customHeight="1">
      <c r="B666" s="1"/>
      <c r="C666" s="191"/>
      <c r="D666" s="189"/>
      <c r="E666" s="5">
        <v>4110</v>
      </c>
      <c r="F666" s="205"/>
      <c r="G666" s="205" t="s">
        <v>9</v>
      </c>
      <c r="H666" s="130">
        <v>97665</v>
      </c>
      <c r="I666" s="12"/>
    </row>
    <row r="667" spans="2:9" ht="13.5" customHeight="1">
      <c r="B667" s="1"/>
      <c r="C667" s="191"/>
      <c r="D667" s="189"/>
      <c r="E667" s="5">
        <v>4120</v>
      </c>
      <c r="F667" s="205"/>
      <c r="G667" s="205" t="s">
        <v>10</v>
      </c>
      <c r="H667" s="130">
        <v>15505</v>
      </c>
      <c r="I667" s="12"/>
    </row>
    <row r="668" spans="2:9" ht="13.5" customHeight="1">
      <c r="B668" s="1"/>
      <c r="C668" s="191"/>
      <c r="D668" s="189"/>
      <c r="E668" s="5">
        <v>4210</v>
      </c>
      <c r="F668" s="205"/>
      <c r="G668" s="205" t="s">
        <v>205</v>
      </c>
      <c r="H668" s="130">
        <v>34280</v>
      </c>
      <c r="I668" s="12"/>
    </row>
    <row r="669" spans="2:9" ht="13.5" customHeight="1">
      <c r="B669" s="1"/>
      <c r="C669" s="191"/>
      <c r="D669" s="189"/>
      <c r="E669" s="5">
        <v>4230</v>
      </c>
      <c r="F669" s="205"/>
      <c r="G669" s="207" t="s">
        <v>52</v>
      </c>
      <c r="H669" s="130">
        <v>2000</v>
      </c>
      <c r="I669" s="12"/>
    </row>
    <row r="670" spans="2:9" ht="25.5" customHeight="1">
      <c r="B670" s="1"/>
      <c r="C670" s="191"/>
      <c r="D670" s="189"/>
      <c r="E670" s="5">
        <v>4240</v>
      </c>
      <c r="F670" s="205"/>
      <c r="G670" s="72" t="s">
        <v>58</v>
      </c>
      <c r="H670" s="130">
        <v>4000</v>
      </c>
      <c r="I670" s="12"/>
    </row>
    <row r="671" spans="2:9" ht="13.5" customHeight="1">
      <c r="B671" s="1"/>
      <c r="C671" s="191"/>
      <c r="D671" s="189"/>
      <c r="E671" s="5">
        <v>4260</v>
      </c>
      <c r="F671" s="205"/>
      <c r="G671" s="207" t="s">
        <v>65</v>
      </c>
      <c r="H671" s="130">
        <v>44480</v>
      </c>
      <c r="I671" s="12"/>
    </row>
    <row r="672" spans="2:9" ht="13.5" customHeight="1">
      <c r="B672" s="352"/>
      <c r="C672" s="191"/>
      <c r="D672" s="189"/>
      <c r="E672" s="5">
        <v>4270</v>
      </c>
      <c r="F672" s="205"/>
      <c r="G672" s="207" t="s">
        <v>23</v>
      </c>
      <c r="H672" s="130">
        <v>40000</v>
      </c>
      <c r="I672" s="12"/>
    </row>
    <row r="673" spans="2:9" ht="13.5" customHeight="1">
      <c r="B673" s="352"/>
      <c r="C673" s="37"/>
      <c r="D673" s="38"/>
      <c r="E673" s="4">
        <v>4280</v>
      </c>
      <c r="F673" s="7"/>
      <c r="G673" s="72" t="s">
        <v>185</v>
      </c>
      <c r="H673" s="58">
        <v>1000</v>
      </c>
      <c r="I673" s="12"/>
    </row>
    <row r="674" spans="2:9" ht="13.5" customHeight="1">
      <c r="B674" s="352"/>
      <c r="C674" s="248"/>
      <c r="D674" s="190"/>
      <c r="E674" s="5">
        <v>4300</v>
      </c>
      <c r="F674" s="205"/>
      <c r="G674" s="205" t="s">
        <v>36</v>
      </c>
      <c r="H674" s="130">
        <v>54877</v>
      </c>
      <c r="I674" s="12"/>
    </row>
    <row r="675" spans="2:9" ht="28.5" customHeight="1">
      <c r="B675" s="352"/>
      <c r="C675" s="191"/>
      <c r="D675" s="189"/>
      <c r="E675" s="5">
        <v>4360</v>
      </c>
      <c r="F675" s="205"/>
      <c r="G675" s="72" t="s">
        <v>217</v>
      </c>
      <c r="H675" s="130">
        <v>100</v>
      </c>
      <c r="I675" s="12"/>
    </row>
    <row r="676" spans="2:9" ht="25.5" customHeight="1">
      <c r="B676" s="352"/>
      <c r="C676" s="191"/>
      <c r="D676" s="189"/>
      <c r="E676" s="5">
        <v>4370</v>
      </c>
      <c r="F676" s="205"/>
      <c r="G676" s="72" t="s">
        <v>218</v>
      </c>
      <c r="H676" s="130">
        <v>2500</v>
      </c>
      <c r="I676" s="12"/>
    </row>
    <row r="677" spans="2:9" ht="13.5" customHeight="1">
      <c r="B677" s="1"/>
      <c r="C677" s="191"/>
      <c r="D677" s="189"/>
      <c r="E677" s="5">
        <v>4410</v>
      </c>
      <c r="F677" s="205"/>
      <c r="G677" s="205" t="s">
        <v>128</v>
      </c>
      <c r="H677" s="130">
        <v>400</v>
      </c>
      <c r="I677" s="12"/>
    </row>
    <row r="678" spans="2:9" ht="13.5" customHeight="1">
      <c r="B678" s="1"/>
      <c r="C678" s="191"/>
      <c r="D678" s="189"/>
      <c r="E678" s="5">
        <v>4430</v>
      </c>
      <c r="F678" s="205"/>
      <c r="G678" s="205" t="s">
        <v>191</v>
      </c>
      <c r="H678" s="130">
        <v>800</v>
      </c>
      <c r="I678" s="12"/>
    </row>
    <row r="679" spans="2:9" ht="13.5" customHeight="1">
      <c r="B679" s="1"/>
      <c r="C679" s="191"/>
      <c r="D679" s="189"/>
      <c r="E679" s="5">
        <v>4440</v>
      </c>
      <c r="F679" s="205"/>
      <c r="G679" s="205" t="s">
        <v>26</v>
      </c>
      <c r="H679" s="130">
        <v>61067</v>
      </c>
      <c r="I679" s="12"/>
    </row>
    <row r="680" spans="2:9" ht="26.25" customHeight="1">
      <c r="B680" s="1"/>
      <c r="C680" s="191"/>
      <c r="D680" s="189"/>
      <c r="E680" s="5">
        <v>4700</v>
      </c>
      <c r="F680" s="205"/>
      <c r="G680" s="92" t="s">
        <v>219</v>
      </c>
      <c r="H680" s="130">
        <v>2500</v>
      </c>
      <c r="I680" s="12"/>
    </row>
    <row r="681" spans="2:9" ht="26.25" customHeight="1">
      <c r="B681" s="1"/>
      <c r="C681" s="191"/>
      <c r="D681" s="189"/>
      <c r="E681" s="5">
        <v>4740</v>
      </c>
      <c r="F681" s="205"/>
      <c r="G681" s="72" t="s">
        <v>223</v>
      </c>
      <c r="H681" s="130">
        <v>500</v>
      </c>
      <c r="I681" s="12"/>
    </row>
    <row r="682" spans="2:9" ht="26.25" customHeight="1">
      <c r="B682" s="1"/>
      <c r="C682" s="191"/>
      <c r="D682" s="189"/>
      <c r="E682" s="5">
        <v>4750</v>
      </c>
      <c r="F682" s="205"/>
      <c r="G682" s="92" t="s">
        <v>224</v>
      </c>
      <c r="H682" s="130">
        <v>4300</v>
      </c>
      <c r="I682" s="12"/>
    </row>
    <row r="683" spans="2:9" ht="14.25" customHeight="1" thickBot="1">
      <c r="B683" s="1"/>
      <c r="C683" s="42">
        <v>85446</v>
      </c>
      <c r="D683" s="247"/>
      <c r="E683" s="8"/>
      <c r="F683" s="192"/>
      <c r="G683" s="44" t="s">
        <v>228</v>
      </c>
      <c r="H683" s="244">
        <f>H684</f>
        <v>9000</v>
      </c>
      <c r="I683" s="273">
        <f>I684</f>
        <v>0</v>
      </c>
    </row>
    <row r="684" spans="2:9" ht="14.25" customHeight="1">
      <c r="B684" s="1"/>
      <c r="C684" s="191"/>
      <c r="D684" s="189"/>
      <c r="E684" s="1">
        <v>4300</v>
      </c>
      <c r="F684" s="245"/>
      <c r="G684" s="54" t="s">
        <v>36</v>
      </c>
      <c r="H684" s="246">
        <v>9000</v>
      </c>
      <c r="I684" s="12"/>
    </row>
    <row r="685" spans="2:9" ht="26.25" customHeight="1" thickBot="1">
      <c r="B685" s="13">
        <v>921</v>
      </c>
      <c r="C685" s="180"/>
      <c r="D685" s="249"/>
      <c r="E685" s="8"/>
      <c r="F685" s="298" t="s">
        <v>105</v>
      </c>
      <c r="G685" s="298"/>
      <c r="H685" s="15">
        <f>SUM(H686+H688+H691+H693)</f>
        <v>55600</v>
      </c>
      <c r="I685" s="15">
        <f>SUM(I686+I688+I691+I693)</f>
        <v>0</v>
      </c>
    </row>
    <row r="686" spans="2:9" ht="15.75" customHeight="1" thickBot="1">
      <c r="B686" s="337"/>
      <c r="C686" s="250">
        <v>92116</v>
      </c>
      <c r="D686" s="251"/>
      <c r="E686" s="31"/>
      <c r="F686" s="296" t="s">
        <v>226</v>
      </c>
      <c r="G686" s="297"/>
      <c r="H686" s="83">
        <f>SUM(H687)</f>
        <v>15600</v>
      </c>
      <c r="I686" s="83">
        <f>SUM(I687)</f>
        <v>0</v>
      </c>
    </row>
    <row r="687" spans="2:9" ht="27.75" customHeight="1">
      <c r="B687" s="352"/>
      <c r="C687" s="252"/>
      <c r="D687" s="188"/>
      <c r="E687" s="1">
        <v>2310</v>
      </c>
      <c r="F687" s="299" t="s">
        <v>210</v>
      </c>
      <c r="G687" s="300"/>
      <c r="H687" s="147">
        <v>15600</v>
      </c>
      <c r="I687" s="253"/>
    </row>
    <row r="688" spans="2:9" ht="15" customHeight="1" thickBot="1">
      <c r="B688" s="352"/>
      <c r="C688" s="254" t="s">
        <v>208</v>
      </c>
      <c r="D688" s="255"/>
      <c r="E688" s="13"/>
      <c r="F688" s="43"/>
      <c r="G688" s="44" t="s">
        <v>209</v>
      </c>
      <c r="H688" s="75">
        <f>SUM(H689:H690)</f>
        <v>0</v>
      </c>
      <c r="I688" s="16">
        <f>SUM(I689:I690)</f>
        <v>0</v>
      </c>
    </row>
    <row r="689" spans="2:9" ht="13.5" customHeight="1">
      <c r="B689" s="353"/>
      <c r="C689" s="256"/>
      <c r="D689" s="188"/>
      <c r="E689" s="1">
        <v>4210</v>
      </c>
      <c r="F689" s="53"/>
      <c r="G689" s="54" t="s">
        <v>205</v>
      </c>
      <c r="H689" s="147"/>
      <c r="I689" s="253"/>
    </row>
    <row r="690" spans="2:9" ht="13.5" customHeight="1">
      <c r="B690" s="353"/>
      <c r="C690" s="256"/>
      <c r="D690" s="188"/>
      <c r="E690" s="5">
        <v>4300</v>
      </c>
      <c r="F690" s="91"/>
      <c r="G690" s="92" t="s">
        <v>36</v>
      </c>
      <c r="H690" s="198"/>
      <c r="I690" s="253"/>
    </row>
    <row r="691" spans="2:9" ht="19.5" customHeight="1" thickBot="1">
      <c r="B691" s="352"/>
      <c r="C691" s="257" t="s">
        <v>129</v>
      </c>
      <c r="D691" s="249"/>
      <c r="E691" s="8"/>
      <c r="F691" s="298" t="s">
        <v>130</v>
      </c>
      <c r="G691" s="298"/>
      <c r="H691" s="16">
        <f>SUM(H692:H692)</f>
        <v>5000</v>
      </c>
      <c r="I691" s="16">
        <f>SUM(I692:I692)</f>
        <v>0</v>
      </c>
    </row>
    <row r="692" spans="2:9" ht="63" customHeight="1">
      <c r="B692" s="352"/>
      <c r="C692" s="258"/>
      <c r="D692" s="188"/>
      <c r="E692" s="2">
        <v>2720</v>
      </c>
      <c r="F692" s="346" t="s">
        <v>263</v>
      </c>
      <c r="G692" s="347"/>
      <c r="H692" s="133">
        <v>5000</v>
      </c>
      <c r="I692" s="10"/>
    </row>
    <row r="693" spans="2:9" ht="16.5" customHeight="1" thickBot="1">
      <c r="B693" s="352"/>
      <c r="C693" s="340">
        <v>92195</v>
      </c>
      <c r="D693" s="341"/>
      <c r="E693" s="8"/>
      <c r="F693" s="313" t="s">
        <v>47</v>
      </c>
      <c r="G693" s="314"/>
      <c r="H693" s="75">
        <f>SUM(H694:H699)</f>
        <v>35000</v>
      </c>
      <c r="I693" s="16">
        <f>SUM(I694:I699)</f>
        <v>0</v>
      </c>
    </row>
    <row r="694" spans="2:9" ht="39" customHeight="1">
      <c r="B694" s="352"/>
      <c r="C694" s="336"/>
      <c r="D694" s="85"/>
      <c r="E694" s="1">
        <v>2310</v>
      </c>
      <c r="F694" s="299" t="s">
        <v>135</v>
      </c>
      <c r="G694" s="300"/>
      <c r="H694" s="147">
        <v>11000</v>
      </c>
      <c r="I694" s="78"/>
    </row>
    <row r="695" spans="2:9" ht="34.5" customHeight="1">
      <c r="B695" s="352"/>
      <c r="C695" s="353"/>
      <c r="D695" s="85"/>
      <c r="E695" s="4">
        <v>2810</v>
      </c>
      <c r="F695" s="301" t="s">
        <v>136</v>
      </c>
      <c r="G695" s="301"/>
      <c r="H695" s="96">
        <v>5000</v>
      </c>
      <c r="I695" s="59"/>
    </row>
    <row r="696" spans="2:9" ht="25.5" customHeight="1">
      <c r="B696" s="352"/>
      <c r="C696" s="353"/>
      <c r="D696" s="85"/>
      <c r="E696" s="4">
        <v>2820</v>
      </c>
      <c r="F696" s="317" t="s">
        <v>131</v>
      </c>
      <c r="G696" s="317"/>
      <c r="H696" s="96">
        <v>5000</v>
      </c>
      <c r="I696" s="59"/>
    </row>
    <row r="697" spans="2:9" ht="54" customHeight="1">
      <c r="B697" s="352"/>
      <c r="C697" s="353"/>
      <c r="D697" s="203"/>
      <c r="E697" s="2">
        <v>2830</v>
      </c>
      <c r="F697" s="350" t="s">
        <v>167</v>
      </c>
      <c r="G697" s="351"/>
      <c r="H697" s="96">
        <v>2000</v>
      </c>
      <c r="I697" s="7"/>
    </row>
    <row r="698" spans="2:9" ht="16.5" customHeight="1">
      <c r="B698" s="352"/>
      <c r="C698" s="353"/>
      <c r="D698" s="85"/>
      <c r="E698" s="4">
        <v>4210</v>
      </c>
      <c r="F698" s="350" t="s">
        <v>98</v>
      </c>
      <c r="G698" s="351"/>
      <c r="H698" s="96">
        <v>7000</v>
      </c>
      <c r="I698" s="7"/>
    </row>
    <row r="699" spans="2:9" ht="16.5" customHeight="1">
      <c r="B699" s="363"/>
      <c r="C699" s="354"/>
      <c r="D699" s="203"/>
      <c r="E699" s="2">
        <v>4300</v>
      </c>
      <c r="F699" s="350" t="s">
        <v>36</v>
      </c>
      <c r="G699" s="351"/>
      <c r="H699" s="133">
        <v>5000</v>
      </c>
      <c r="I699" s="7"/>
    </row>
    <row r="700" spans="2:9" ht="20.25" customHeight="1" thickBot="1">
      <c r="B700" s="13">
        <v>926</v>
      </c>
      <c r="C700" s="339"/>
      <c r="D700" s="339"/>
      <c r="E700" s="8"/>
      <c r="F700" s="328" t="s">
        <v>82</v>
      </c>
      <c r="G700" s="329"/>
      <c r="H700" s="15">
        <f>SUM(H701)</f>
        <v>25000</v>
      </c>
      <c r="I700" s="259">
        <f>I701</f>
        <v>0</v>
      </c>
    </row>
    <row r="701" spans="2:9" ht="18" customHeight="1">
      <c r="B701" s="352"/>
      <c r="C701" s="260">
        <v>92695</v>
      </c>
      <c r="D701" s="261"/>
      <c r="E701" s="327"/>
      <c r="F701" s="308" t="s">
        <v>47</v>
      </c>
      <c r="G701" s="308"/>
      <c r="H701" s="303">
        <f>SUM(H703:H705)</f>
        <v>25000</v>
      </c>
      <c r="I701" s="262">
        <f>SUM(I703:I705)</f>
        <v>0</v>
      </c>
    </row>
    <row r="702" spans="2:9" ht="13.5" customHeight="1" hidden="1" thickBot="1">
      <c r="B702" s="352"/>
      <c r="C702" s="263"/>
      <c r="D702" s="105"/>
      <c r="E702" s="345"/>
      <c r="F702" s="298" t="s">
        <v>83</v>
      </c>
      <c r="G702" s="298"/>
      <c r="H702" s="304"/>
      <c r="I702" s="59"/>
    </row>
    <row r="703" spans="2:9" ht="25.5" customHeight="1">
      <c r="B703" s="352"/>
      <c r="C703" s="342"/>
      <c r="D703" s="85"/>
      <c r="E703" s="4">
        <v>2820</v>
      </c>
      <c r="F703" s="307" t="s">
        <v>131</v>
      </c>
      <c r="G703" s="307"/>
      <c r="H703" s="12">
        <v>11000</v>
      </c>
      <c r="I703" s="59"/>
    </row>
    <row r="704" spans="2:9" ht="15.75" customHeight="1">
      <c r="B704" s="352"/>
      <c r="C704" s="342"/>
      <c r="D704" s="189"/>
      <c r="E704" s="4">
        <v>4210</v>
      </c>
      <c r="F704" s="350" t="s">
        <v>98</v>
      </c>
      <c r="G704" s="351"/>
      <c r="H704" s="96">
        <v>8000</v>
      </c>
      <c r="I704" s="59"/>
    </row>
    <row r="705" spans="2:9" ht="15.75" customHeight="1">
      <c r="B705" s="363"/>
      <c r="C705" s="343"/>
      <c r="D705" s="189"/>
      <c r="E705" s="4">
        <v>4300</v>
      </c>
      <c r="F705" s="350" t="s">
        <v>36</v>
      </c>
      <c r="G705" s="351"/>
      <c r="H705" s="133">
        <v>6000</v>
      </c>
      <c r="I705" s="78"/>
    </row>
    <row r="706" spans="1:9" ht="22.5" customHeight="1" thickBot="1">
      <c r="A706" s="14" t="s">
        <v>168</v>
      </c>
      <c r="B706" s="264"/>
      <c r="C706" s="265"/>
      <c r="D706" s="247"/>
      <c r="E706" s="266"/>
      <c r="F706" s="305" t="s">
        <v>106</v>
      </c>
      <c r="G706" s="306"/>
      <c r="H706" s="15">
        <f>SUM(H700+H685+H595+H560+H483+H473+H232+H221+H215+H170+H165+H111+H75+H65+H62+H22+H14+H10)</f>
        <v>42302523</v>
      </c>
      <c r="I706" s="15">
        <f>SUM(I10+I14+I22+I65+I75+I111+I165+I170+I208+I215+I221+I232+I473+I483+I560+I595+I685+I700)</f>
        <v>39720023</v>
      </c>
    </row>
    <row r="707" spans="2:9" ht="15.75">
      <c r="B707" s="267"/>
      <c r="C707" s="268"/>
      <c r="D707" s="267"/>
      <c r="E707" s="204"/>
      <c r="F707" s="309"/>
      <c r="G707" s="309"/>
      <c r="H707" s="269"/>
      <c r="I707" s="269"/>
    </row>
    <row r="708" spans="2:9" ht="15.75">
      <c r="B708" s="267"/>
      <c r="C708" s="268"/>
      <c r="D708" s="267"/>
      <c r="E708" s="204"/>
      <c r="F708" s="310"/>
      <c r="G708" s="310"/>
      <c r="H708" s="269"/>
      <c r="I708" s="269"/>
    </row>
    <row r="709" spans="2:9" ht="15.75">
      <c r="B709" s="267"/>
      <c r="C709" s="268"/>
      <c r="D709" s="267"/>
      <c r="E709" s="204"/>
      <c r="F709" s="310"/>
      <c r="G709" s="310"/>
      <c r="H709" s="293">
        <f>H26+H39+H40+H43+H78+H79+H93+H94+H95+H98+H114+H115+H131+H132+H136+H157+H154+H162+H178+H179+H180+H181+H182+H183+H237+H238+H260+H261+H284+H285+H308+H309+H324+H325+H329+H347+H348+H360+H361+H365+H390+H391+H395+H414+H415+H418+H435+H436+H439+H455+H456+H459+H492+H493+H496+H516+H517+H520+H542+H543+H546+H563+H564+H567+H581+H582+H597+H598+H601+H619+H620+H641+H642+H646+H664+H665</f>
        <v>18476475</v>
      </c>
      <c r="I709" s="269"/>
    </row>
    <row r="710" spans="2:9" ht="12.75">
      <c r="B710" s="287"/>
      <c r="C710" s="287"/>
      <c r="D710" s="287"/>
      <c r="E710" s="287"/>
      <c r="F710" s="287"/>
      <c r="G710" s="287"/>
      <c r="H710" s="287"/>
      <c r="I710" s="287"/>
    </row>
    <row r="711" spans="2:9" ht="15.75">
      <c r="B711" s="311"/>
      <c r="C711" s="311"/>
      <c r="D711" s="285"/>
      <c r="E711" s="285"/>
      <c r="F711" s="285"/>
      <c r="G711" s="286"/>
      <c r="H711" s="286"/>
      <c r="I711" s="286"/>
    </row>
    <row r="712" spans="2:9" ht="12.75">
      <c r="B712" s="25"/>
      <c r="C712" s="270"/>
      <c r="D712" s="25"/>
      <c r="E712" s="25"/>
      <c r="F712" s="25"/>
      <c r="G712" s="25"/>
      <c r="H712" s="294">
        <f>H27+H28+H41+H42+H80+H81+H96+H97+H116+H117+H133+H134+H155+H156+H184+H185+H239+H240+H262+H263+H286+H287+H310+H311+H326+H327+H349+H350+H362+H363+H392+H393+H416+H417+H437+H438+H457+H458+H494+H495+H518+H519+H538+H539+H544+H545+H565+H566+H583+H584+H599+H600+H621+H622+H643+H644+H666+H667</f>
        <v>2813345</v>
      </c>
      <c r="I712" s="25"/>
    </row>
    <row r="715" ht="12.75">
      <c r="H715" s="17">
        <f>H135+H241+H265+H288+H328+H364+H394+H645</f>
        <v>112540</v>
      </c>
    </row>
    <row r="718" ht="12.75">
      <c r="H718" s="295">
        <f>H709+H712</f>
        <v>21289820</v>
      </c>
    </row>
  </sheetData>
  <mergeCells count="471">
    <mergeCell ref="F148:G148"/>
    <mergeCell ref="F154:G154"/>
    <mergeCell ref="F137:G137"/>
    <mergeCell ref="F168:G168"/>
    <mergeCell ref="F164:G164"/>
    <mergeCell ref="F163:G163"/>
    <mergeCell ref="F160:G160"/>
    <mergeCell ref="F158:G158"/>
    <mergeCell ref="F161:G161"/>
    <mergeCell ref="F159:G159"/>
    <mergeCell ref="F221:G221"/>
    <mergeCell ref="F144:G144"/>
    <mergeCell ref="F222:G222"/>
    <mergeCell ref="F218:G218"/>
    <mergeCell ref="F214:G214"/>
    <mergeCell ref="F204:G204"/>
    <mergeCell ref="F191:G191"/>
    <mergeCell ref="F190:G190"/>
    <mergeCell ref="F147:G147"/>
    <mergeCell ref="F220:G220"/>
    <mergeCell ref="F325:G325"/>
    <mergeCell ref="F322:G322"/>
    <mergeCell ref="F244:G244"/>
    <mergeCell ref="F367:G367"/>
    <mergeCell ref="F310:G310"/>
    <mergeCell ref="F311:G311"/>
    <mergeCell ref="F313:G313"/>
    <mergeCell ref="F302:G302"/>
    <mergeCell ref="F339:G339"/>
    <mergeCell ref="F309:G309"/>
    <mergeCell ref="F375:G375"/>
    <mergeCell ref="F243:G243"/>
    <mergeCell ref="F254:G254"/>
    <mergeCell ref="F328:G328"/>
    <mergeCell ref="F326:G326"/>
    <mergeCell ref="F290:G290"/>
    <mergeCell ref="F319:G319"/>
    <mergeCell ref="F285:G285"/>
    <mergeCell ref="F341:G341"/>
    <mergeCell ref="F371:G371"/>
    <mergeCell ref="F327:G327"/>
    <mergeCell ref="F460:G460"/>
    <mergeCell ref="F437:G437"/>
    <mergeCell ref="F455:G455"/>
    <mergeCell ref="F448:G448"/>
    <mergeCell ref="F454:G454"/>
    <mergeCell ref="F388:G388"/>
    <mergeCell ref="F335:G335"/>
    <mergeCell ref="F392:G392"/>
    <mergeCell ref="F368:G368"/>
    <mergeCell ref="F473:G473"/>
    <mergeCell ref="F396:G396"/>
    <mergeCell ref="F398:G398"/>
    <mergeCell ref="F399:G399"/>
    <mergeCell ref="F413:G413"/>
    <mergeCell ref="F406:G406"/>
    <mergeCell ref="F458:G458"/>
    <mergeCell ref="F414:G414"/>
    <mergeCell ref="F457:G457"/>
    <mergeCell ref="F472:G472"/>
    <mergeCell ref="F486:G486"/>
    <mergeCell ref="F480:G480"/>
    <mergeCell ref="F484:G484"/>
    <mergeCell ref="F483:G483"/>
    <mergeCell ref="F482:G482"/>
    <mergeCell ref="F481:G481"/>
    <mergeCell ref="F521:G521"/>
    <mergeCell ref="F518:G518"/>
    <mergeCell ref="F494:G494"/>
    <mergeCell ref="F495:G495"/>
    <mergeCell ref="F504:G504"/>
    <mergeCell ref="F511:G511"/>
    <mergeCell ref="F510:G510"/>
    <mergeCell ref="F509:G509"/>
    <mergeCell ref="F508:G508"/>
    <mergeCell ref="F502:G502"/>
    <mergeCell ref="F541:G541"/>
    <mergeCell ref="F578:G578"/>
    <mergeCell ref="F566:G566"/>
    <mergeCell ref="F544:G544"/>
    <mergeCell ref="F553:G553"/>
    <mergeCell ref="F576:G576"/>
    <mergeCell ref="F564:G564"/>
    <mergeCell ref="F572:G572"/>
    <mergeCell ref="F565:G565"/>
    <mergeCell ref="F563:G563"/>
    <mergeCell ref="C473:D473"/>
    <mergeCell ref="C469:C472"/>
    <mergeCell ref="C319:D319"/>
    <mergeCell ref="C413:D413"/>
    <mergeCell ref="C454:C466"/>
    <mergeCell ref="C578:D578"/>
    <mergeCell ref="C535:D537"/>
    <mergeCell ref="C514:D514"/>
    <mergeCell ref="C562:C572"/>
    <mergeCell ref="C541:D541"/>
    <mergeCell ref="C534:D534"/>
    <mergeCell ref="C221:D221"/>
    <mergeCell ref="C217:C218"/>
    <mergeCell ref="C414:D429"/>
    <mergeCell ref="C284:D302"/>
    <mergeCell ref="C382:D382"/>
    <mergeCell ref="C234:C254"/>
    <mergeCell ref="C282:D282"/>
    <mergeCell ref="C85:C86"/>
    <mergeCell ref="C65:D65"/>
    <mergeCell ref="B66:B73"/>
    <mergeCell ref="C75:D75"/>
    <mergeCell ref="C66:D66"/>
    <mergeCell ref="H16:H18"/>
    <mergeCell ref="F54:G54"/>
    <mergeCell ref="F48:G48"/>
    <mergeCell ref="F44:G44"/>
    <mergeCell ref="F45:G45"/>
    <mergeCell ref="F19:G19"/>
    <mergeCell ref="F39:G39"/>
    <mergeCell ref="F40:G40"/>
    <mergeCell ref="F22:G22"/>
    <mergeCell ref="F32:G32"/>
    <mergeCell ref="F577:G577"/>
    <mergeCell ref="F570:G570"/>
    <mergeCell ref="F581:G581"/>
    <mergeCell ref="F582:G582"/>
    <mergeCell ref="F561:G561"/>
    <mergeCell ref="F550:G550"/>
    <mergeCell ref="F542:G542"/>
    <mergeCell ref="F543:G543"/>
    <mergeCell ref="F545:G545"/>
    <mergeCell ref="F547:G547"/>
    <mergeCell ref="F562:G562"/>
    <mergeCell ref="F568:G568"/>
    <mergeCell ref="F96:G96"/>
    <mergeCell ref="F537:G537"/>
    <mergeCell ref="F560:G560"/>
    <mergeCell ref="F523:G523"/>
    <mergeCell ref="F228:G228"/>
    <mergeCell ref="F526:G526"/>
    <mergeCell ref="F497:G497"/>
    <mergeCell ref="F488:G488"/>
    <mergeCell ref="F489:G489"/>
    <mergeCell ref="F71:G71"/>
    <mergeCell ref="F555:G555"/>
    <mergeCell ref="F68:G68"/>
    <mergeCell ref="F99:G99"/>
    <mergeCell ref="F101:G101"/>
    <mergeCell ref="F237:G237"/>
    <mergeCell ref="F215:G215"/>
    <mergeCell ref="F324:G324"/>
    <mergeCell ref="F111:G111"/>
    <mergeCell ref="F63:G63"/>
    <mergeCell ref="F65:G65"/>
    <mergeCell ref="F94:G94"/>
    <mergeCell ref="F73:G73"/>
    <mergeCell ref="F89:G89"/>
    <mergeCell ref="F90:G90"/>
    <mergeCell ref="F93:G93"/>
    <mergeCell ref="F66:G66"/>
    <mergeCell ref="F77:G77"/>
    <mergeCell ref="F92:G92"/>
    <mergeCell ref="F114:G114"/>
    <mergeCell ref="F115:G115"/>
    <mergeCell ref="F97:G97"/>
    <mergeCell ref="F117:G117"/>
    <mergeCell ref="F116:G116"/>
    <mergeCell ref="F113:G113"/>
    <mergeCell ref="F359:G359"/>
    <mergeCell ref="F332:G332"/>
    <mergeCell ref="F330:G330"/>
    <mergeCell ref="F331:G331"/>
    <mergeCell ref="F364:G364"/>
    <mergeCell ref="F64:G64"/>
    <mergeCell ref="F91:G91"/>
    <mergeCell ref="F105:G105"/>
    <mergeCell ref="F72:G72"/>
    <mergeCell ref="F95:G95"/>
    <mergeCell ref="F75:G75"/>
    <mergeCell ref="F87:G87"/>
    <mergeCell ref="F67:G67"/>
    <mergeCell ref="F88:G88"/>
    <mergeCell ref="F86:G86"/>
    <mergeCell ref="F124:G124"/>
    <mergeCell ref="F112:G112"/>
    <mergeCell ref="F9:G9"/>
    <mergeCell ref="F11:G11"/>
    <mergeCell ref="F53:G53"/>
    <mergeCell ref="F46:G46"/>
    <mergeCell ref="F41:G41"/>
    <mergeCell ref="F16:G18"/>
    <mergeCell ref="F42:G42"/>
    <mergeCell ref="F123:G123"/>
    <mergeCell ref="F122:G122"/>
    <mergeCell ref="F155:G155"/>
    <mergeCell ref="F135:G135"/>
    <mergeCell ref="F139:G139"/>
    <mergeCell ref="F153:G153"/>
    <mergeCell ref="F130:G130"/>
    <mergeCell ref="F134:G134"/>
    <mergeCell ref="F131:G131"/>
    <mergeCell ref="F132:G132"/>
    <mergeCell ref="F166:G166"/>
    <mergeCell ref="F118:G118"/>
    <mergeCell ref="F128:G128"/>
    <mergeCell ref="F165:G165"/>
    <mergeCell ref="F152:G152"/>
    <mergeCell ref="F156:G156"/>
    <mergeCell ref="F120:G120"/>
    <mergeCell ref="F138:G138"/>
    <mergeCell ref="F141:G141"/>
    <mergeCell ref="F121:G121"/>
    <mergeCell ref="F169:G169"/>
    <mergeCell ref="F174:G174"/>
    <mergeCell ref="F173:G173"/>
    <mergeCell ref="F181:G181"/>
    <mergeCell ref="F178:G178"/>
    <mergeCell ref="F179:G179"/>
    <mergeCell ref="F177:G177"/>
    <mergeCell ref="F176:G176"/>
    <mergeCell ref="F172:G172"/>
    <mergeCell ref="F180:G180"/>
    <mergeCell ref="F197:G197"/>
    <mergeCell ref="F188:G188"/>
    <mergeCell ref="F185:G185"/>
    <mergeCell ref="F201:G201"/>
    <mergeCell ref="F170:G170"/>
    <mergeCell ref="F184:G184"/>
    <mergeCell ref="F182:G182"/>
    <mergeCell ref="F193:G193"/>
    <mergeCell ref="F208:G208"/>
    <mergeCell ref="F216:G216"/>
    <mergeCell ref="F209:G209"/>
    <mergeCell ref="F230:G230"/>
    <mergeCell ref="F210:G210"/>
    <mergeCell ref="F212:G212"/>
    <mergeCell ref="F219:G219"/>
    <mergeCell ref="F213:G213"/>
    <mergeCell ref="F217:G217"/>
    <mergeCell ref="F225:G225"/>
    <mergeCell ref="F232:G232"/>
    <mergeCell ref="F253:G253"/>
    <mergeCell ref="F236:G236"/>
    <mergeCell ref="F248:G248"/>
    <mergeCell ref="F239:G239"/>
    <mergeCell ref="F245:G245"/>
    <mergeCell ref="F247:G247"/>
    <mergeCell ref="F252:G252"/>
    <mergeCell ref="F233:G233"/>
    <mergeCell ref="H1:I3"/>
    <mergeCell ref="C4:I5"/>
    <mergeCell ref="E16:E18"/>
    <mergeCell ref="F21:G21"/>
    <mergeCell ref="F12:G12"/>
    <mergeCell ref="F20:G20"/>
    <mergeCell ref="F10:G10"/>
    <mergeCell ref="C8:D8"/>
    <mergeCell ref="F8:G8"/>
    <mergeCell ref="I16:I18"/>
    <mergeCell ref="C9:D9"/>
    <mergeCell ref="E87:E88"/>
    <mergeCell ref="F15:G15"/>
    <mergeCell ref="F14:G14"/>
    <mergeCell ref="C87:D88"/>
    <mergeCell ref="F62:G62"/>
    <mergeCell ref="F55:G55"/>
    <mergeCell ref="F57:G57"/>
    <mergeCell ref="F84:G84"/>
    <mergeCell ref="F85:G85"/>
    <mergeCell ref="F394:G394"/>
    <mergeCell ref="F393:G393"/>
    <mergeCell ref="F286:G286"/>
    <mergeCell ref="F361:G361"/>
    <mergeCell ref="F333:G333"/>
    <mergeCell ref="F382:G382"/>
    <mergeCell ref="F366:G366"/>
    <mergeCell ref="F287:G287"/>
    <mergeCell ref="F296:G296"/>
    <mergeCell ref="F308:G308"/>
    <mergeCell ref="F429:G429"/>
    <mergeCell ref="F471:G471"/>
    <mergeCell ref="F436:G436"/>
    <mergeCell ref="F443:G443"/>
    <mergeCell ref="F447:G447"/>
    <mergeCell ref="F438:G438"/>
    <mergeCell ref="F432:G432"/>
    <mergeCell ref="F435:G435"/>
    <mergeCell ref="F456:G456"/>
    <mergeCell ref="F470:G470"/>
    <mergeCell ref="F514:G514"/>
    <mergeCell ref="F522:G522"/>
    <mergeCell ref="F534:G534"/>
    <mergeCell ref="F515:G515"/>
    <mergeCell ref="F529:G529"/>
    <mergeCell ref="F528:G528"/>
    <mergeCell ref="F516:G516"/>
    <mergeCell ref="F517:G517"/>
    <mergeCell ref="F524:G524"/>
    <mergeCell ref="F519:G519"/>
    <mergeCell ref="F596:G596"/>
    <mergeCell ref="F592:G592"/>
    <mergeCell ref="F583:G583"/>
    <mergeCell ref="F588:G588"/>
    <mergeCell ref="F585:G585"/>
    <mergeCell ref="F593:G593"/>
    <mergeCell ref="F594:G594"/>
    <mergeCell ref="F586:G586"/>
    <mergeCell ref="F595:G595"/>
    <mergeCell ref="F584:G584"/>
    <mergeCell ref="B711:C711"/>
    <mergeCell ref="D711:F711"/>
    <mergeCell ref="G711:I711"/>
    <mergeCell ref="F709:G709"/>
    <mergeCell ref="B710:I710"/>
    <mergeCell ref="F707:G707"/>
    <mergeCell ref="F708:G708"/>
    <mergeCell ref="F698:G698"/>
    <mergeCell ref="F599:G599"/>
    <mergeCell ref="F622:G622"/>
    <mergeCell ref="F605:G605"/>
    <mergeCell ref="F604:G604"/>
    <mergeCell ref="F607:G607"/>
    <mergeCell ref="F618:G618"/>
    <mergeCell ref="F600:G600"/>
    <mergeCell ref="H701:H702"/>
    <mergeCell ref="F706:G706"/>
    <mergeCell ref="F703:G703"/>
    <mergeCell ref="F701:G701"/>
    <mergeCell ref="F702:G702"/>
    <mergeCell ref="F704:G704"/>
    <mergeCell ref="F705:G705"/>
    <mergeCell ref="F610:G610"/>
    <mergeCell ref="F612:G612"/>
    <mergeCell ref="F620:G620"/>
    <mergeCell ref="F617:G617"/>
    <mergeCell ref="F602:G602"/>
    <mergeCell ref="F598:G598"/>
    <mergeCell ref="F597:G597"/>
    <mergeCell ref="F636:G636"/>
    <mergeCell ref="F635:G635"/>
    <mergeCell ref="F631:G631"/>
    <mergeCell ref="F623:G623"/>
    <mergeCell ref="F624:G624"/>
    <mergeCell ref="F621:G621"/>
    <mergeCell ref="F619:G619"/>
    <mergeCell ref="F694:G694"/>
    <mergeCell ref="F696:G696"/>
    <mergeCell ref="F685:G685"/>
    <mergeCell ref="F695:G695"/>
    <mergeCell ref="F693:G693"/>
    <mergeCell ref="F691:G691"/>
    <mergeCell ref="F692:G692"/>
    <mergeCell ref="F687:G687"/>
    <mergeCell ref="F686:G686"/>
    <mergeCell ref="H87:H88"/>
    <mergeCell ref="F223:G223"/>
    <mergeCell ref="F224:G224"/>
    <mergeCell ref="F189:G189"/>
    <mergeCell ref="F145:G145"/>
    <mergeCell ref="F171:G171"/>
    <mergeCell ref="F146:G146"/>
    <mergeCell ref="F119:G119"/>
    <mergeCell ref="F133:G133"/>
    <mergeCell ref="F199:G199"/>
    <mergeCell ref="B11:B13"/>
    <mergeCell ref="C22:D22"/>
    <mergeCell ref="C12:D13"/>
    <mergeCell ref="C21:D21"/>
    <mergeCell ref="C14:D14"/>
    <mergeCell ref="C20:D20"/>
    <mergeCell ref="B15:B21"/>
    <mergeCell ref="C16:C19"/>
    <mergeCell ref="E701:E702"/>
    <mergeCell ref="F700:G700"/>
    <mergeCell ref="F198:G198"/>
    <mergeCell ref="F699:G699"/>
    <mergeCell ref="F697:G697"/>
    <mergeCell ref="F416:G416"/>
    <mergeCell ref="F419:G419"/>
    <mergeCell ref="F360:G360"/>
    <mergeCell ref="F362:G362"/>
    <mergeCell ref="F363:G363"/>
    <mergeCell ref="F126:G126"/>
    <mergeCell ref="F282:G282"/>
    <mergeCell ref="F293:G293"/>
    <mergeCell ref="F231:G231"/>
    <mergeCell ref="F227:G227"/>
    <mergeCell ref="F229:G229"/>
    <mergeCell ref="F226:G226"/>
    <mergeCell ref="F238:G238"/>
    <mergeCell ref="F240:G240"/>
    <mergeCell ref="F284:G284"/>
    <mergeCell ref="C173:D173"/>
    <mergeCell ref="C167:C169"/>
    <mergeCell ref="C152:D152"/>
    <mergeCell ref="C123:D123"/>
    <mergeCell ref="C170:D170"/>
    <mergeCell ref="C153:C160"/>
    <mergeCell ref="C162:C164"/>
    <mergeCell ref="F415:G415"/>
    <mergeCell ref="F421:G421"/>
    <mergeCell ref="F387:G387"/>
    <mergeCell ref="F377:G377"/>
    <mergeCell ref="F408:G408"/>
    <mergeCell ref="F417:G417"/>
    <mergeCell ref="F402:G402"/>
    <mergeCell ref="F391:G391"/>
    <mergeCell ref="F390:G390"/>
    <mergeCell ref="F389:G389"/>
    <mergeCell ref="F468:G468"/>
    <mergeCell ref="F453:G453"/>
    <mergeCell ref="F462:G462"/>
    <mergeCell ref="F461:G461"/>
    <mergeCell ref="F463:G463"/>
    <mergeCell ref="F465:G465"/>
    <mergeCell ref="F469:G469"/>
    <mergeCell ref="F466:G466"/>
    <mergeCell ref="F500:G500"/>
    <mergeCell ref="F501:G501"/>
    <mergeCell ref="F499:G499"/>
    <mergeCell ref="F498:G498"/>
    <mergeCell ref="F492:G492"/>
    <mergeCell ref="F493:G493"/>
    <mergeCell ref="F491:G491"/>
    <mergeCell ref="F490:G490"/>
    <mergeCell ref="B454:B472"/>
    <mergeCell ref="C481:C482"/>
    <mergeCell ref="B166:B169"/>
    <mergeCell ref="C232:D232"/>
    <mergeCell ref="B480:B482"/>
    <mergeCell ref="C174:C204"/>
    <mergeCell ref="C213:C214"/>
    <mergeCell ref="C210:C211"/>
    <mergeCell ref="B216:B220"/>
    <mergeCell ref="B171:B173"/>
    <mergeCell ref="C694:C699"/>
    <mergeCell ref="B686:B699"/>
    <mergeCell ref="B701:B705"/>
    <mergeCell ref="B596:B636"/>
    <mergeCell ref="C597:C612"/>
    <mergeCell ref="C700:D700"/>
    <mergeCell ref="C693:D693"/>
    <mergeCell ref="C703:C705"/>
    <mergeCell ref="C618:C631"/>
    <mergeCell ref="B32:B61"/>
    <mergeCell ref="C34:C61"/>
    <mergeCell ref="B90:B94"/>
    <mergeCell ref="B128:B135"/>
    <mergeCell ref="C89:D90"/>
    <mergeCell ref="C112:D112"/>
    <mergeCell ref="C120:C122"/>
    <mergeCell ref="C113:C118"/>
    <mergeCell ref="B63:B64"/>
    <mergeCell ref="C67:C73"/>
    <mergeCell ref="B209:B214"/>
    <mergeCell ref="B204:B206"/>
    <mergeCell ref="B255:B287"/>
    <mergeCell ref="B222:B231"/>
    <mergeCell ref="B233:B244"/>
    <mergeCell ref="B332:B335"/>
    <mergeCell ref="C332:C334"/>
    <mergeCell ref="B390:B395"/>
    <mergeCell ref="C391:C396"/>
    <mergeCell ref="C360:C377"/>
    <mergeCell ref="B585:B589"/>
    <mergeCell ref="C584:C589"/>
    <mergeCell ref="B672:B676"/>
    <mergeCell ref="B445:B449"/>
    <mergeCell ref="C444:C450"/>
    <mergeCell ref="B542:B544"/>
    <mergeCell ref="C543:C545"/>
    <mergeCell ref="C483:D483"/>
    <mergeCell ref="C561:D561"/>
    <mergeCell ref="C515:C529"/>
  </mergeCells>
  <printOptions/>
  <pageMargins left="0.6692913385826772" right="0.2362204724409449" top="0.7874015748031497" bottom="0.5905511811023623" header="0" footer="0.1968503937007874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m.wesolowska</cp:lastModifiedBy>
  <cp:lastPrinted>2009-04-06T11:00:49Z</cp:lastPrinted>
  <dcterms:created xsi:type="dcterms:W3CDTF">2002-02-28T10:39:58Z</dcterms:created>
  <dcterms:modified xsi:type="dcterms:W3CDTF">2009-04-06T12:50:28Z</dcterms:modified>
  <cp:category/>
  <cp:version/>
  <cp:contentType/>
  <cp:contentStatus/>
</cp:coreProperties>
</file>