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comments2.xml><?xml version="1.0" encoding="utf-8"?>
<comments xmlns="http://schemas.openxmlformats.org/spreadsheetml/2006/main">
  <authors>
    <author>m.wesolowska</author>
  </authors>
  <commentList>
    <comment ref="G20" authorId="0">
      <text>
        <r>
          <rPr>
            <b/>
            <sz val="8"/>
            <rFont val="Tahoma"/>
            <family val="0"/>
          </rPr>
          <t>m.wesolowska: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<sst xmlns="http://schemas.openxmlformats.org/spreadsheetml/2006/main" count="33" uniqueCount="30">
  <si>
    <t>Dział</t>
  </si>
  <si>
    <t>Rozdział</t>
  </si>
  <si>
    <t>Przychody ogółem</t>
  </si>
  <si>
    <t>Rozchody ogółem</t>
  </si>
  <si>
    <t>Nazwa rozdziału</t>
  </si>
  <si>
    <t>Szkoły podstawowe specjalne</t>
  </si>
  <si>
    <t>Licea ogólnokształcące-Wołow</t>
  </si>
  <si>
    <t>Licea ogólnokształcące-Brzeg</t>
  </si>
  <si>
    <t>Razem Licea</t>
  </si>
  <si>
    <t>Szkoły zawodowe -Wołów</t>
  </si>
  <si>
    <t>Szkoły zawodowe -Brzeg</t>
  </si>
  <si>
    <t>OGÓŁEM DZIAŁ 801</t>
  </si>
  <si>
    <t>Razem szkoły zawodowe</t>
  </si>
  <si>
    <t>Internat - Wołow</t>
  </si>
  <si>
    <t>Razem internaty</t>
  </si>
  <si>
    <t>OGÓŁEM  DZIAŁY</t>
  </si>
  <si>
    <t>RAZEM</t>
  </si>
  <si>
    <t>Ośrodki szkolenia, dokształc. i doskonalenia kadr</t>
  </si>
  <si>
    <t>Rady Powiatu w sprawie</t>
  </si>
  <si>
    <t>Placówki opiekuńczo-wychowawcze</t>
  </si>
  <si>
    <t>Gospodarstwa pomocnicze</t>
  </si>
  <si>
    <t>Zespół Szkół im. T. Kościuszki</t>
  </si>
  <si>
    <t>wpłata do budżetu</t>
  </si>
  <si>
    <t>Dochody ogółem</t>
  </si>
  <si>
    <t>Wydatki ogółem</t>
  </si>
  <si>
    <t>Zespół Placówek Resocjalizacyjnych</t>
  </si>
  <si>
    <t>budżetu powiatu na 2009 r</t>
  </si>
  <si>
    <t>Zestawienie dochodów własnych i wydatków nimi sfinansowanych na rok 2009</t>
  </si>
  <si>
    <t>Przychody i rozchody gospodarstw pomocniczych na rok 2009</t>
  </si>
  <si>
    <r>
      <t>Załącznik nr  9</t>
    </r>
    <r>
      <rPr>
        <sz val="12"/>
        <rFont val="Arial CE"/>
        <family val="2"/>
      </rPr>
      <t xml:space="preserve">  do Uchwały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</si>
</sst>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J22" sqref="J22"/>
    </sheetView>
  </sheetViews>
  <sheetFormatPr defaultColWidth="9.00390625" defaultRowHeight="12.75"/>
  <cols>
    <col min="1" max="1" width="5.625" style="0" customWidth="1"/>
    <col min="2" max="2" width="8.125" style="0" customWidth="1"/>
    <col min="3" max="3" width="26.875" style="0" customWidth="1"/>
    <col min="4" max="4" width="16.625" style="0" customWidth="1"/>
    <col min="5" max="5" width="17.125" style="0" customWidth="1"/>
    <col min="6" max="6" width="11.375" style="0" customWidth="1"/>
  </cols>
  <sheetData>
    <row r="1" spans="5:6" ht="15.75">
      <c r="E1" s="18" t="s">
        <v>29</v>
      </c>
      <c r="F1" s="17"/>
    </row>
    <row r="2" spans="5:6" ht="15">
      <c r="E2" s="17" t="s">
        <v>18</v>
      </c>
      <c r="F2" s="17"/>
    </row>
    <row r="3" spans="5:6" ht="15">
      <c r="E3" s="17" t="s">
        <v>26</v>
      </c>
      <c r="F3" s="17"/>
    </row>
    <row r="4" spans="5:6" ht="12.75">
      <c r="E4" s="7"/>
      <c r="F4" s="7"/>
    </row>
    <row r="5" spans="1:5" ht="12.75">
      <c r="A5" t="s">
        <v>27</v>
      </c>
      <c r="E5" s="7"/>
    </row>
    <row r="7" spans="1:6" ht="12.75">
      <c r="A7" s="1" t="s">
        <v>0</v>
      </c>
      <c r="B7" s="1" t="s">
        <v>1</v>
      </c>
      <c r="C7" s="1" t="s">
        <v>4</v>
      </c>
      <c r="D7" s="2" t="s">
        <v>23</v>
      </c>
      <c r="E7" s="2" t="s">
        <v>24</v>
      </c>
      <c r="F7" s="13"/>
    </row>
    <row r="8" spans="1:6" ht="12.75">
      <c r="A8" s="1"/>
      <c r="B8" s="1"/>
      <c r="C8" s="1"/>
      <c r="D8" s="1"/>
      <c r="E8" s="1"/>
      <c r="F8" s="5"/>
    </row>
    <row r="9" spans="1:6" ht="12.75">
      <c r="A9" s="3">
        <v>801</v>
      </c>
      <c r="B9" s="3">
        <v>80102</v>
      </c>
      <c r="C9" s="3" t="s">
        <v>5</v>
      </c>
      <c r="D9" s="8">
        <f>100+45000+500</f>
        <v>45600</v>
      </c>
      <c r="E9" s="8">
        <f>15000+2000+40000+1943</f>
        <v>58943</v>
      </c>
      <c r="F9" s="12"/>
    </row>
    <row r="10" spans="1:6" ht="12.75">
      <c r="A10" s="1"/>
      <c r="B10" s="1"/>
      <c r="C10" s="1"/>
      <c r="D10" s="9"/>
      <c r="E10" s="9"/>
      <c r="F10" s="5"/>
    </row>
    <row r="11" spans="1:6" ht="12.75">
      <c r="A11" s="1">
        <v>801</v>
      </c>
      <c r="B11" s="1">
        <v>80120</v>
      </c>
      <c r="C11" s="1" t="s">
        <v>6</v>
      </c>
      <c r="D11" s="9">
        <f>15000</f>
        <v>15000</v>
      </c>
      <c r="E11" s="9">
        <f>10000+5000</f>
        <v>15000</v>
      </c>
      <c r="F11" s="5"/>
    </row>
    <row r="12" spans="1:6" ht="12.75">
      <c r="A12" s="1"/>
      <c r="B12" s="1"/>
      <c r="C12" s="1" t="s">
        <v>7</v>
      </c>
      <c r="D12" s="9">
        <f>20300+300</f>
        <v>20600</v>
      </c>
      <c r="E12" s="9">
        <f>4172+4500+4000+1000+5628+1000</f>
        <v>20300</v>
      </c>
      <c r="F12" s="5"/>
    </row>
    <row r="13" spans="1:6" ht="12.75">
      <c r="A13" s="3">
        <v>801</v>
      </c>
      <c r="B13" s="3">
        <v>80120</v>
      </c>
      <c r="C13" s="3" t="s">
        <v>8</v>
      </c>
      <c r="D13" s="8">
        <f>D11+D12</f>
        <v>35600</v>
      </c>
      <c r="E13" s="8">
        <f>E11+E12</f>
        <v>35300</v>
      </c>
      <c r="F13" s="5"/>
    </row>
    <row r="14" spans="1:6" ht="12.75">
      <c r="A14" s="1"/>
      <c r="B14" s="1"/>
      <c r="C14" s="1"/>
      <c r="D14" s="9"/>
      <c r="E14" s="9"/>
      <c r="F14" s="5"/>
    </row>
    <row r="15" spans="1:6" ht="12.75">
      <c r="A15" s="1">
        <v>801</v>
      </c>
      <c r="B15" s="1">
        <v>80130</v>
      </c>
      <c r="C15" s="1" t="s">
        <v>9</v>
      </c>
      <c r="D15" s="9">
        <f>400+10000</f>
        <v>10400</v>
      </c>
      <c r="E15" s="9">
        <f>3000+2400+5000+1270</f>
        <v>11670</v>
      </c>
      <c r="F15" s="5"/>
    </row>
    <row r="16" spans="1:6" ht="12.75">
      <c r="A16" s="1"/>
      <c r="B16" s="1"/>
      <c r="C16" s="1" t="s">
        <v>10</v>
      </c>
      <c r="D16" s="9">
        <f>10000+150</f>
        <v>10150</v>
      </c>
      <c r="E16" s="9">
        <f>1000+3000+3000+1000+1000+1000</f>
        <v>10000</v>
      </c>
      <c r="F16" s="5"/>
    </row>
    <row r="17" spans="1:6" ht="12.75">
      <c r="A17" s="1"/>
      <c r="B17" s="1"/>
      <c r="C17" s="1" t="s">
        <v>21</v>
      </c>
      <c r="D17" s="9">
        <f>212000+4000+5200</f>
        <v>221200</v>
      </c>
      <c r="E17" s="9">
        <f>10100+1500+70000+37000+3000+69000+5000+2000+16000+800+1700+3500+250+19500</f>
        <v>239350</v>
      </c>
      <c r="F17" s="5"/>
    </row>
    <row r="18" spans="1:6" ht="12.75">
      <c r="A18" s="3">
        <v>801</v>
      </c>
      <c r="B18" s="3">
        <v>80130</v>
      </c>
      <c r="C18" s="3" t="s">
        <v>12</v>
      </c>
      <c r="D18" s="8">
        <f>D15+D16+D17</f>
        <v>241750</v>
      </c>
      <c r="E18" s="8">
        <f>E15+E16+E17</f>
        <v>261020</v>
      </c>
      <c r="F18" s="12"/>
    </row>
    <row r="19" spans="1:6" ht="12.75">
      <c r="A19" s="1"/>
      <c r="B19" s="1"/>
      <c r="C19" s="1"/>
      <c r="D19" s="9"/>
      <c r="E19" s="9"/>
      <c r="F19" s="5"/>
    </row>
    <row r="20" spans="1:6" ht="26.25" customHeight="1">
      <c r="A20" s="3">
        <v>801</v>
      </c>
      <c r="B20" s="3">
        <v>80142</v>
      </c>
      <c r="C20" s="6" t="s">
        <v>17</v>
      </c>
      <c r="D20" s="15">
        <f>200+30000+700</f>
        <v>30900</v>
      </c>
      <c r="E20" s="8">
        <f>5500+15000+5000+3400+1000+1000+1000</f>
        <v>31900</v>
      </c>
      <c r="F20" s="12"/>
    </row>
    <row r="21" spans="1:6" ht="12.75">
      <c r="A21" s="1"/>
      <c r="B21" s="1"/>
      <c r="C21" s="1"/>
      <c r="D21" s="9"/>
      <c r="E21" s="9"/>
      <c r="F21" s="5"/>
    </row>
    <row r="22" spans="1:6" ht="12.75">
      <c r="A22" s="3">
        <v>801</v>
      </c>
      <c r="B22" s="3"/>
      <c r="C22" s="3" t="s">
        <v>11</v>
      </c>
      <c r="D22" s="8">
        <f>D9+D13+D18+D20</f>
        <v>353850</v>
      </c>
      <c r="E22" s="8">
        <f>E9+E13+E18+E20</f>
        <v>387163</v>
      </c>
      <c r="F22" s="12"/>
    </row>
    <row r="23" spans="1:6" ht="12.75">
      <c r="A23" s="1"/>
      <c r="B23" s="1"/>
      <c r="C23" s="1"/>
      <c r="D23" s="9"/>
      <c r="E23" s="9"/>
      <c r="F23" s="5"/>
    </row>
    <row r="24" spans="1:6" ht="12.75">
      <c r="A24" s="1"/>
      <c r="B24" s="1"/>
      <c r="C24" s="1"/>
      <c r="D24" s="9"/>
      <c r="E24" s="9"/>
      <c r="F24" s="5"/>
    </row>
    <row r="25" spans="1:6" ht="25.5">
      <c r="A25" s="3">
        <v>852</v>
      </c>
      <c r="B25" s="3">
        <v>85201</v>
      </c>
      <c r="C25" s="6" t="s">
        <v>19</v>
      </c>
      <c r="D25" s="8">
        <v>10900</v>
      </c>
      <c r="E25" s="8">
        <v>8000</v>
      </c>
      <c r="F25" s="12"/>
    </row>
    <row r="26" spans="1:6" ht="12.75">
      <c r="A26" s="1"/>
      <c r="B26" s="1"/>
      <c r="C26" s="1"/>
      <c r="D26" s="9"/>
      <c r="E26" s="9"/>
      <c r="F26" s="5"/>
    </row>
    <row r="27" spans="1:6" ht="12.75">
      <c r="A27" s="1">
        <v>854</v>
      </c>
      <c r="B27" s="1">
        <v>85410</v>
      </c>
      <c r="C27" s="1" t="s">
        <v>13</v>
      </c>
      <c r="D27" s="9">
        <f>100000</f>
        <v>100000</v>
      </c>
      <c r="E27" s="9">
        <f>1000+300+6000+20000+55000+1000+20000+1000+3000</f>
        <v>107300</v>
      </c>
      <c r="F27" s="5"/>
    </row>
    <row r="28" spans="1:6" ht="12.75">
      <c r="A28" s="3">
        <v>854</v>
      </c>
      <c r="B28" s="3">
        <v>85410</v>
      </c>
      <c r="C28" s="3" t="s">
        <v>14</v>
      </c>
      <c r="D28" s="8">
        <f>D27</f>
        <v>100000</v>
      </c>
      <c r="E28" s="8">
        <f>E27</f>
        <v>107300</v>
      </c>
      <c r="F28" s="12"/>
    </row>
    <row r="29" spans="1:6" ht="12.75">
      <c r="A29" s="3"/>
      <c r="B29" s="3"/>
      <c r="C29" s="3"/>
      <c r="D29" s="8"/>
      <c r="E29" s="8"/>
      <c r="F29" s="12"/>
    </row>
    <row r="30" spans="1:6" ht="25.5">
      <c r="A30" s="3">
        <v>854</v>
      </c>
      <c r="B30" s="3">
        <v>85420</v>
      </c>
      <c r="C30" s="6" t="s">
        <v>25</v>
      </c>
      <c r="D30" s="10">
        <f>1500+200+1000</f>
        <v>2700</v>
      </c>
      <c r="E30" s="8">
        <f>3000</f>
        <v>3000</v>
      </c>
      <c r="F30" s="12"/>
    </row>
    <row r="31" spans="1:6" ht="12.75">
      <c r="A31" s="1"/>
      <c r="B31" s="1"/>
      <c r="C31" s="1"/>
      <c r="D31" s="1"/>
      <c r="E31" s="1"/>
      <c r="F31" s="5"/>
    </row>
    <row r="32" spans="1:6" ht="15.75">
      <c r="A32" s="4"/>
      <c r="B32" s="4"/>
      <c r="C32" s="4" t="s">
        <v>15</v>
      </c>
      <c r="D32" s="11">
        <f>SUM(D22+D25+D28+D30)</f>
        <v>467450</v>
      </c>
      <c r="E32" s="11">
        <f>SUM(E22+E25+E28+E30)</f>
        <v>505463</v>
      </c>
      <c r="F32" s="14"/>
    </row>
    <row r="33" spans="1:6" ht="12.75">
      <c r="A33" s="5"/>
      <c r="B33" s="5"/>
      <c r="C33" s="5"/>
      <c r="D33" s="16"/>
      <c r="E33" s="16"/>
      <c r="F33" s="5"/>
    </row>
    <row r="34" spans="1:6" ht="12.75">
      <c r="A34" s="5"/>
      <c r="B34" s="5"/>
      <c r="C34" s="5"/>
      <c r="D34" s="5"/>
      <c r="E34" s="5"/>
      <c r="F34" s="5"/>
    </row>
    <row r="36" ht="12.75">
      <c r="C36" t="s">
        <v>28</v>
      </c>
    </row>
    <row r="39" spans="1:6" ht="25.5">
      <c r="A39" s="1" t="s">
        <v>0</v>
      </c>
      <c r="B39" s="1" t="s">
        <v>1</v>
      </c>
      <c r="C39" s="1" t="s">
        <v>4</v>
      </c>
      <c r="D39" s="2" t="s">
        <v>2</v>
      </c>
      <c r="E39" s="2" t="s">
        <v>3</v>
      </c>
      <c r="F39" s="2" t="s">
        <v>22</v>
      </c>
    </row>
    <row r="40" spans="1:6" ht="12.75">
      <c r="A40" s="1"/>
      <c r="B40" s="1"/>
      <c r="C40" s="1"/>
      <c r="D40" s="2"/>
      <c r="E40" s="2"/>
      <c r="F40" s="2"/>
    </row>
    <row r="41" spans="1:6" ht="12.75">
      <c r="A41" s="1">
        <v>801</v>
      </c>
      <c r="B41" s="1">
        <v>80197</v>
      </c>
      <c r="C41" s="1" t="s">
        <v>20</v>
      </c>
      <c r="D41" s="9">
        <v>358000</v>
      </c>
      <c r="E41" s="9">
        <v>230100</v>
      </c>
      <c r="F41" s="9">
        <v>63950</v>
      </c>
    </row>
    <row r="42" spans="1:6" ht="12.75">
      <c r="A42" s="1"/>
      <c r="B42" s="1"/>
      <c r="C42" s="1"/>
      <c r="D42" s="9"/>
      <c r="E42" s="9"/>
      <c r="F42" s="9"/>
    </row>
    <row r="43" spans="1:6" ht="12.75">
      <c r="A43" s="1"/>
      <c r="B43" s="1"/>
      <c r="C43" s="3" t="s">
        <v>16</v>
      </c>
      <c r="D43" s="8">
        <f>D41</f>
        <v>358000</v>
      </c>
      <c r="E43" s="8">
        <f>E41</f>
        <v>230100</v>
      </c>
      <c r="F43" s="8">
        <v>63950</v>
      </c>
    </row>
  </sheetData>
  <printOptions/>
  <pageMargins left="0.75" right="0.75" top="1" bottom="1" header="0.5" footer="0.5"/>
  <pageSetup horizontalDpi="300" verticalDpi="300" orientation="portrait" paperSize="9" r:id="rId3"/>
  <headerFooter alignWithMargins="0">
    <oddFooter>&amp;CStrona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m.wesolowska</cp:lastModifiedBy>
  <cp:lastPrinted>2009-01-13T14:27:58Z</cp:lastPrinted>
  <dcterms:created xsi:type="dcterms:W3CDTF">2003-11-25T20:49:41Z</dcterms:created>
  <dcterms:modified xsi:type="dcterms:W3CDTF">2009-02-03T08:49:30Z</dcterms:modified>
  <cp:category/>
  <cp:version/>
  <cp:contentType/>
  <cp:contentStatus/>
</cp:coreProperties>
</file>