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<sst xmlns="http://schemas.openxmlformats.org/spreadsheetml/2006/main" count="117" uniqueCount="90">
  <si>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Dział</t>
  </si>
  <si>
    <t>Rozdział</t>
  </si>
  <si>
    <t>Paragraf</t>
  </si>
  <si>
    <t>Treść</t>
  </si>
  <si>
    <t>Plan wg uchwały</t>
  </si>
  <si>
    <t>Wykonanie wydatków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</si>
  <si>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</si>
  <si>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</si>
  <si>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</si>
  <si>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</si>
  <si>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</si>
  <si>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</si>
  <si>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Wynagrodzenia osobowe pracowników</t>
  </si>
  <si>
    <t>Składki na ubezpieczenia społeczne</t>
  </si>
  <si>
    <t>Składki na Fundusz Pracy</t>
  </si>
  <si>
    <t>4210</t>
  </si>
  <si>
    <t>Zakup materiałów i wyposażenia</t>
  </si>
  <si>
    <t>Zakup usług remontowych</t>
  </si>
  <si>
    <t>Dodatkowe wynagrodzenie roczne</t>
  </si>
  <si>
    <t>4170</t>
  </si>
  <si>
    <t>Wynagrodzenia bezosobowe</t>
  </si>
  <si>
    <t>Podróże służbowe krajowe</t>
  </si>
  <si>
    <t>Wydatki inwestycyjne jednostek budżetowych</t>
  </si>
  <si>
    <t>750</t>
  </si>
  <si>
    <t>Administracja publiczna</t>
  </si>
  <si>
    <t>75020</t>
  </si>
  <si>
    <t>Starostwa powiatowe</t>
  </si>
  <si>
    <t>6057</t>
  </si>
  <si>
    <t>6059</t>
  </si>
  <si>
    <t>752</t>
  </si>
  <si>
    <t>Obrona narodowa</t>
  </si>
  <si>
    <t>75212</t>
  </si>
  <si>
    <t>Pozostałe wydatki obronne</t>
  </si>
  <si>
    <t>801</t>
  </si>
  <si>
    <t>Oświata i wychowanie</t>
  </si>
  <si>
    <t>80120</t>
  </si>
  <si>
    <t>Licea ogólnokształcące</t>
  </si>
  <si>
    <t>852</t>
  </si>
  <si>
    <t>Pomoc społeczna</t>
  </si>
  <si>
    <t>Zakup środków żywności</t>
  </si>
  <si>
    <t>85218</t>
  </si>
  <si>
    <t>Powiatowe centra pomocy rodzinie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</si>
  <si>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</si>
  <si>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</si>
  <si>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</si>
  <si>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</si>
  <si>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</si>
  <si>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</si>
  <si>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</si>
  <si>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</si>
  <si>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</si>
  <si>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</si>
  <si>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4217</t>
  </si>
  <si>
    <t>4219</t>
  </si>
  <si>
    <t>4227</t>
  </si>
  <si>
    <t>4229</t>
  </si>
  <si>
    <t>4307</t>
  </si>
  <si>
    <t>4309</t>
  </si>
  <si>
    <t>4417</t>
  </si>
  <si>
    <t>4419</t>
  </si>
  <si>
    <t>Razem: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</si>
  <si>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</si>
  <si>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</si>
  <si>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1.</t>
  </si>
  <si>
    <t>2.</t>
  </si>
  <si>
    <t>3.</t>
  </si>
  <si>
    <t>4.</t>
  </si>
  <si>
    <t>5.</t>
  </si>
  <si>
    <t>6.</t>
  </si>
  <si>
    <t>450 009,00</t>
  </si>
  <si>
    <t>150 003,00</t>
  </si>
  <si>
    <t>4278</t>
  </si>
  <si>
    <t>4279</t>
  </si>
  <si>
    <t>28 200,00</t>
  </si>
  <si>
    <t>160 000,00</t>
  </si>
  <si>
    <t xml:space="preserve">Powiatu Wołowskiego za 2011r. </t>
  </si>
  <si>
    <t xml:space="preserve">Plan po zmianach na 31.12.2011r. </t>
  </si>
  <si>
    <t>9.</t>
  </si>
  <si>
    <t>Zakup materiałów i wyposażenia(Comenius)</t>
  </si>
  <si>
    <t>Zakup usług pozostałych (Comenius)</t>
  </si>
  <si>
    <t>Zmiany w planie wydatków na realizacje programów finansowanych z udziałem środków o których mowa w art.. 5 ust.1 pkt 2 i 3 uofp dokonane w trakcie roku</t>
  </si>
  <si>
    <t xml:space="preserve">Zmiana planu </t>
  </si>
  <si>
    <t>Wyszczwególnienie</t>
  </si>
  <si>
    <t>Regionalny Program Operacyjnego realizacja zadania inwestycyjnego pn.: ”Rozbudowa systemów informatycznych administracji publicznej wspomagających zarządzanie w Starostwie Powiatowym w Wołowie</t>
  </si>
  <si>
    <t>Comenius -  Partnerskie Projekty Szkół. Projekt realizowany jest  przez Zespół Szkół Zawodowych w Brzegu Dolnym</t>
  </si>
  <si>
    <t xml:space="preserve">Program Operacyjny Kapitał Ludzki  działanie  „Integracja i Rozwój– wzmocnienie potencjału człowieka” działanie „Rozwój i upowszechniania aktywnej integracji przez powiatowe  centa rodzinie„ Program realizuje  Powiatowe Centrum Pomocy Rodzinie w Wołowie </t>
  </si>
  <si>
    <t xml:space="preserve">Program Rozwoju Obszarów Wiejskich - "Poprawianie i rozwijanie infrastruktury związanej z rozwojem i dostosowaniem rolnictwa i leśnictwa przez scalanie gruntów”  Zadanie dotyczy scalania gruntów w mijscowościach Krzydlina Mała i Wielka </t>
  </si>
  <si>
    <t>Program Rozwoju Obszarów Wiejskich  dofinansowanie zadania remontu wieży w Zamku  Piastowskim</t>
  </si>
  <si>
    <t>Tabela nr 3</t>
  </si>
  <si>
    <t>do sprawozdania z wykonania budżetu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</si>
</sst>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_ ;\-#,##0.00\ 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.25"/>
      <color indexed="8"/>
      <name val="Arial"/>
      <family val="0"/>
    </font>
    <font>
      <sz val="8.5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5" fillId="20" borderId="10" xfId="0" applyFont="1" applyFill="1" applyBorder="1" applyAlignment="1">
      <alignment vertical="center"/>
    </xf>
    <xf numFmtId="0" fontId="25" fillId="2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vertical="center" wrapText="1"/>
    </xf>
    <xf numFmtId="4" fontId="25" fillId="6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6" borderId="10" xfId="0" applyNumberFormat="1" applyFont="1" applyFill="1" applyBorder="1" applyAlignment="1" applyProtection="1">
      <alignment horizontal="left" vertical="center" wrapText="1"/>
      <protection/>
    </xf>
    <xf numFmtId="4" fontId="25" fillId="6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5" fillId="20" borderId="10" xfId="0" applyNumberFormat="1" applyFont="1" applyFill="1" applyBorder="1" applyAlignment="1" applyProtection="1">
      <alignment horizontal="left" vertical="center"/>
      <protection locked="0"/>
    </xf>
    <xf numFmtId="0" fontId="25" fillId="20" borderId="10" xfId="0" applyNumberFormat="1" applyFont="1" applyFill="1" applyBorder="1" applyAlignment="1" applyProtection="1">
      <alignment vertical="center" wrapText="1"/>
      <protection/>
    </xf>
    <xf numFmtId="0" fontId="26" fillId="25" borderId="10" xfId="0" applyFont="1" applyFill="1" applyBorder="1" applyAlignment="1">
      <alignment horizontal="center" vertical="center"/>
    </xf>
    <xf numFmtId="4" fontId="25" fillId="2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3" fillId="0" borderId="0" xfId="0" applyNumberFormat="1" applyFont="1" applyAlignment="1">
      <alignment/>
    </xf>
    <xf numFmtId="4" fontId="28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10" xfId="0" applyNumberFormat="1" applyFont="1" applyFill="1" applyBorder="1" applyAlignment="1">
      <alignment horizontal="right" vertical="center" wrapText="1"/>
    </xf>
    <xf numFmtId="4" fontId="2" fillId="6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2" fillId="6" borderId="10" xfId="0" applyNumberFormat="1" applyFont="1" applyFill="1" applyBorder="1" applyAlignment="1">
      <alignment horizontal="right" vertical="center" wrapText="1"/>
    </xf>
    <xf numFmtId="4" fontId="2" fillId="20" borderId="10" xfId="0" applyNumberFormat="1" applyFont="1" applyFill="1" applyBorder="1" applyAlignment="1">
      <alignment horizontal="right" vertical="center" wrapText="1"/>
    </xf>
    <xf numFmtId="4" fontId="2" fillId="6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/>
    </xf>
    <xf numFmtId="4" fontId="23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4" fontId="25" fillId="25" borderId="10" xfId="0" applyNumberFormat="1" applyFont="1" applyFill="1" applyBorder="1" applyAlignment="1">
      <alignment horizontal="right" vertical="center" wrapText="1"/>
    </xf>
    <xf numFmtId="4" fontId="26" fillId="25" borderId="10" xfId="0" applyNumberFormat="1" applyFont="1" applyFill="1" applyBorder="1" applyAlignment="1">
      <alignment horizontal="right" vertical="center" wrapText="1"/>
    </xf>
    <xf numFmtId="10" fontId="23" fillId="0" borderId="0" xfId="54" applyNumberFormat="1" applyFont="1" applyAlignment="1">
      <alignment vertical="center"/>
    </xf>
    <xf numFmtId="10" fontId="23" fillId="0" borderId="0" xfId="54" applyNumberFormat="1" applyFont="1" applyAlignment="1">
      <alignment/>
    </xf>
    <xf numFmtId="10" fontId="23" fillId="0" borderId="0" xfId="54" applyNumberFormat="1" applyFont="1" applyAlignment="1">
      <alignment horizontal="center"/>
    </xf>
    <xf numFmtId="10" fontId="24" fillId="0" borderId="0" xfId="54" applyNumberFormat="1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 applyProtection="1">
      <alignment vertical="center" wrapText="1"/>
      <protection locked="0"/>
    </xf>
    <xf numFmtId="0" fontId="25" fillId="25" borderId="13" xfId="0" applyNumberFormat="1" applyFont="1" applyFill="1" applyBorder="1" applyAlignment="1" applyProtection="1">
      <alignment vertical="center" wrapText="1"/>
      <protection locked="0"/>
    </xf>
    <xf numFmtId="0" fontId="25" fillId="25" borderId="14" xfId="0" applyNumberFormat="1" applyFont="1" applyFill="1" applyBorder="1" applyAlignment="1" applyProtection="1">
      <alignment vertical="center" wrapText="1"/>
      <protection locked="0"/>
    </xf>
    <xf numFmtId="0" fontId="25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Alignment="1">
      <alignment horizontal="right" wrapText="1"/>
    </xf>
    <xf numFmtId="0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 applyProtection="1">
      <alignment vertical="center" wrapText="1"/>
      <protection locked="0"/>
    </xf>
    <xf numFmtId="0" fontId="26" fillId="0" borderId="14" xfId="0" applyNumberFormat="1" applyFont="1" applyFill="1" applyBorder="1" applyAlignment="1" applyProtection="1">
      <alignment vertical="center" wrapText="1"/>
      <protection locked="0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/>
    </xf>
    <xf numFmtId="0" fontId="26" fillId="25" borderId="12" xfId="0" applyNumberFormat="1" applyFont="1" applyFill="1" applyBorder="1" applyAlignment="1" applyProtection="1">
      <alignment vertical="center" wrapText="1"/>
      <protection locked="0"/>
    </xf>
    <xf numFmtId="0" fontId="26" fillId="25" borderId="13" xfId="0" applyNumberFormat="1" applyFont="1" applyFill="1" applyBorder="1" applyAlignment="1" applyProtection="1">
      <alignment vertical="center" wrapText="1"/>
      <protection locked="0"/>
    </xf>
    <xf numFmtId="0" fontId="26" fillId="25" borderId="14" xfId="0" applyNumberFormat="1" applyFont="1" applyFill="1" applyBorder="1" applyAlignment="1" applyProtection="1">
      <alignment vertical="center" wrapText="1"/>
      <protection locked="0"/>
    </xf>
    <xf numFmtId="0" fontId="26" fillId="25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0" xfId="0" applyNumberFormat="1" applyFont="1" applyFill="1" applyBorder="1" applyAlignment="1" applyProtection="1">
      <alignment horizontal="left"/>
      <protection locked="0"/>
    </xf>
    <xf numFmtId="0" fontId="26" fillId="25" borderId="0" xfId="0" applyNumberFormat="1" applyFont="1" applyFill="1" applyBorder="1" applyAlignment="1" applyProtection="1">
      <alignment horizontal="left"/>
      <protection locked="0"/>
    </xf>
    <xf numFmtId="2" fontId="30" fillId="0" borderId="15" xfId="0" applyNumberFormat="1" applyFont="1" applyFill="1" applyBorder="1" applyAlignment="1">
      <alignment horizontal="center" wrapText="1"/>
    </xf>
    <xf numFmtId="2" fontId="30" fillId="0" borderId="16" xfId="0" applyNumberFormat="1" applyFont="1" applyFill="1" applyBorder="1" applyAlignment="1">
      <alignment horizontal="center" wrapText="1"/>
    </xf>
    <xf numFmtId="2" fontId="30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 topLeftCell="A1">
      <selection activeCell="F1" sqref="F1:J1"/>
    </sheetView>
  </sheetViews>
  <sheetFormatPr defaultColWidth="9.00390625" defaultRowHeight="12.75"/>
  <cols>
    <col min="1" max="1" width="1.75390625" style="4" customWidth="1"/>
    <col min="2" max="2" width="5.125" style="5" hidden="1" customWidth="1"/>
    <col min="3" max="3" width="7.00390625" style="6" customWidth="1"/>
    <col min="4" max="4" width="6.25390625" style="6" hidden="1" customWidth="1"/>
    <col min="5" max="5" width="38.75390625" style="7" customWidth="1"/>
    <col min="6" max="6" width="9.625" style="43" customWidth="1"/>
    <col min="7" max="7" width="9.25390625" style="43" customWidth="1"/>
    <col min="8" max="8" width="10.375" style="1" customWidth="1"/>
    <col min="9" max="9" width="10.125" style="1" customWidth="1"/>
    <col min="10" max="10" width="40.125" style="78" hidden="1" customWidth="1"/>
    <col min="11" max="11" width="9.125" style="4" hidden="1" customWidth="1"/>
    <col min="12" max="12" width="16.00390625" style="4" hidden="1" customWidth="1"/>
    <col min="13" max="13" width="14.25390625" style="4" hidden="1" customWidth="1"/>
    <col min="14" max="23" width="9.125" style="4" hidden="1" customWidth="1"/>
    <col min="24" max="31" width="9.125" style="4" customWidth="1"/>
    <col min="32" max="32" width="18.00390625" style="4" customWidth="1"/>
    <col min="33" max="33" width="9.125" style="4" customWidth="1"/>
    <col min="34" max="34" width="12.00390625" style="4" customWidth="1"/>
    <col min="35" max="35" width="13.875" style="4" customWidth="1"/>
    <col min="36" max="36" width="10.625" style="65" customWidth="1"/>
    <col min="37" max="16384" width="9.125" style="4" customWidth="1"/>
  </cols>
  <sheetData>
    <row r="1" spans="6:10" ht="11.25">
      <c r="F1" s="98" t="s">
        <v>88</v>
      </c>
      <c r="G1" s="98"/>
      <c r="H1" s="98"/>
      <c r="I1" s="98"/>
      <c r="J1" s="98"/>
    </row>
    <row r="2" spans="6:10" ht="11.25">
      <c r="F2" s="99" t="s">
        <v>89</v>
      </c>
      <c r="G2" s="99"/>
      <c r="H2" s="99"/>
      <c r="I2" s="99"/>
      <c r="J2" s="99"/>
    </row>
    <row r="3" spans="6:10" ht="11.25">
      <c r="F3" s="99" t="s">
        <v>75</v>
      </c>
      <c r="G3" s="99"/>
      <c r="H3" s="99"/>
      <c r="I3" s="99"/>
      <c r="J3" s="99"/>
    </row>
    <row r="4" spans="2:10" ht="42" customHeight="1">
      <c r="B4" s="100" t="s">
        <v>80</v>
      </c>
      <c r="C4" s="101"/>
      <c r="D4" s="101"/>
      <c r="E4" s="101"/>
      <c r="F4" s="101"/>
      <c r="G4" s="101"/>
      <c r="H4" s="101"/>
      <c r="I4" s="101"/>
      <c r="J4" s="102"/>
    </row>
    <row r="5" spans="1:36" s="6" customFormat="1" ht="45">
      <c r="A5" s="55"/>
      <c r="B5" s="8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0" t="s">
        <v>81</v>
      </c>
      <c r="H5" s="45" t="s">
        <v>76</v>
      </c>
      <c r="I5" s="46" t="s">
        <v>5</v>
      </c>
      <c r="J5" s="69" t="s">
        <v>82</v>
      </c>
      <c r="AJ5" s="66"/>
    </row>
    <row r="6" spans="1:36" s="2" customFormat="1" ht="11.25">
      <c r="A6" s="11"/>
      <c r="B6" s="57" t="s">
        <v>63</v>
      </c>
      <c r="C6" s="57" t="s">
        <v>63</v>
      </c>
      <c r="D6" s="57" t="s">
        <v>65</v>
      </c>
      <c r="E6" s="57" t="s">
        <v>64</v>
      </c>
      <c r="F6" s="58" t="s">
        <v>65</v>
      </c>
      <c r="G6" s="58" t="s">
        <v>66</v>
      </c>
      <c r="H6" s="59" t="s">
        <v>67</v>
      </c>
      <c r="I6" s="59" t="s">
        <v>68</v>
      </c>
      <c r="J6" s="70" t="s">
        <v>77</v>
      </c>
      <c r="AJ6" s="64"/>
    </row>
    <row r="7" spans="1:36" s="2" customFormat="1" ht="11.25">
      <c r="A7" s="11"/>
      <c r="B7" s="12" t="s">
        <v>6</v>
      </c>
      <c r="C7" s="13"/>
      <c r="D7" s="13"/>
      <c r="E7" s="14" t="s">
        <v>7</v>
      </c>
      <c r="F7" s="15">
        <f>F8</f>
        <v>600012</v>
      </c>
      <c r="G7" s="15">
        <f>H7-F7</f>
        <v>0</v>
      </c>
      <c r="H7" s="47">
        <f>H8</f>
        <v>600012</v>
      </c>
      <c r="I7" s="47">
        <f>I8</f>
        <v>600012</v>
      </c>
      <c r="J7" s="71"/>
      <c r="AJ7" s="64"/>
    </row>
    <row r="8" spans="1:36" s="3" customFormat="1" ht="29.25" customHeight="1">
      <c r="A8" s="16"/>
      <c r="B8" s="17"/>
      <c r="C8" s="18" t="s">
        <v>8</v>
      </c>
      <c r="D8" s="18"/>
      <c r="E8" s="19" t="s">
        <v>9</v>
      </c>
      <c r="F8" s="20">
        <f>F10+F11</f>
        <v>600012</v>
      </c>
      <c r="G8" s="20">
        <f>H8-F8</f>
        <v>0</v>
      </c>
      <c r="H8" s="48">
        <f>SUM(H10:H11)</f>
        <v>600012</v>
      </c>
      <c r="I8" s="48">
        <f>SUM(I10:I11)</f>
        <v>600012</v>
      </c>
      <c r="J8" s="72"/>
      <c r="AJ8" s="67"/>
    </row>
    <row r="9" spans="1:36" s="3" customFormat="1" ht="61.5" customHeight="1">
      <c r="A9" s="16"/>
      <c r="B9" s="33"/>
      <c r="C9" s="34"/>
      <c r="D9" s="34"/>
      <c r="E9" s="91" t="s">
        <v>86</v>
      </c>
      <c r="F9" s="63">
        <f>F10+F11</f>
        <v>600012</v>
      </c>
      <c r="G9" s="63">
        <f>G10+G11</f>
        <v>0</v>
      </c>
      <c r="H9" s="63">
        <f>H10+H11</f>
        <v>600012</v>
      </c>
      <c r="I9" s="63">
        <f>I10+I11</f>
        <v>600012</v>
      </c>
      <c r="J9" s="72"/>
      <c r="AJ9" s="67"/>
    </row>
    <row r="10" spans="1:36" s="2" customFormat="1" ht="61.5" customHeight="1" hidden="1">
      <c r="A10" s="11"/>
      <c r="B10" s="21"/>
      <c r="C10" s="22"/>
      <c r="D10" s="60" t="s">
        <v>56</v>
      </c>
      <c r="E10" s="61" t="s">
        <v>11</v>
      </c>
      <c r="F10" s="44" t="s">
        <v>69</v>
      </c>
      <c r="G10" s="44">
        <v>0</v>
      </c>
      <c r="H10" s="54">
        <v>450009</v>
      </c>
      <c r="I10" s="54">
        <v>450009</v>
      </c>
      <c r="J10" s="72"/>
      <c r="AJ10" s="64"/>
    </row>
    <row r="11" spans="1:36" s="2" customFormat="1" ht="11.25" hidden="1">
      <c r="A11" s="11"/>
      <c r="B11" s="21"/>
      <c r="C11" s="22"/>
      <c r="D11" s="60" t="s">
        <v>57</v>
      </c>
      <c r="E11" s="61" t="s">
        <v>11</v>
      </c>
      <c r="F11" s="44" t="s">
        <v>70</v>
      </c>
      <c r="G11" s="44">
        <v>0</v>
      </c>
      <c r="H11" s="54">
        <v>150003</v>
      </c>
      <c r="I11" s="54">
        <v>150003</v>
      </c>
      <c r="J11" s="73"/>
      <c r="AJ11" s="64"/>
    </row>
    <row r="12" spans="1:36" s="2" customFormat="1" ht="12" customHeight="1">
      <c r="A12" s="11"/>
      <c r="B12" s="12" t="s">
        <v>23</v>
      </c>
      <c r="C12" s="13"/>
      <c r="D12" s="13"/>
      <c r="E12" s="26" t="s">
        <v>24</v>
      </c>
      <c r="F12" s="15">
        <f>F13</f>
        <v>188200</v>
      </c>
      <c r="G12" s="15">
        <f>G13</f>
        <v>65781.44</v>
      </c>
      <c r="H12" s="15">
        <f>H13</f>
        <v>253981.44</v>
      </c>
      <c r="I12" s="15">
        <f>I13</f>
        <v>253197.40999999997</v>
      </c>
      <c r="J12" s="94"/>
      <c r="AJ12" s="64"/>
    </row>
    <row r="13" spans="1:36" s="2" customFormat="1" ht="29.25" customHeight="1">
      <c r="A13" s="11"/>
      <c r="B13" s="35"/>
      <c r="C13" s="18" t="s">
        <v>25</v>
      </c>
      <c r="D13" s="18"/>
      <c r="E13" s="19" t="s">
        <v>26</v>
      </c>
      <c r="F13" s="20">
        <f>F15+F16+F18+F19</f>
        <v>188200</v>
      </c>
      <c r="G13" s="20">
        <f>G15+G16+G18+G19</f>
        <v>65781.44</v>
      </c>
      <c r="H13" s="20">
        <f>H15+H16+H18+H19</f>
        <v>253981.44</v>
      </c>
      <c r="I13" s="20">
        <f>I15+I16+I18+I19</f>
        <v>253197.40999999997</v>
      </c>
      <c r="J13" s="95"/>
      <c r="L13" s="56" t="e">
        <f>H18+H19+#REF!</f>
        <v>#REF!</v>
      </c>
      <c r="M13" s="56" t="e">
        <f>I18+I19+#REF!</f>
        <v>#REF!</v>
      </c>
      <c r="N13" s="2" t="e">
        <f>M13/L13</f>
        <v>#REF!</v>
      </c>
      <c r="AJ13" s="64"/>
    </row>
    <row r="14" spans="1:36" s="2" customFormat="1" ht="38.25" customHeight="1">
      <c r="A14" s="11"/>
      <c r="B14" s="21"/>
      <c r="C14" s="80"/>
      <c r="D14" s="80"/>
      <c r="E14" s="92" t="s">
        <v>87</v>
      </c>
      <c r="F14" s="85">
        <v>0</v>
      </c>
      <c r="G14" s="81">
        <f>G15+G16</f>
        <v>42457.44</v>
      </c>
      <c r="H14" s="86">
        <f>H15+H16</f>
        <v>42457.44</v>
      </c>
      <c r="I14" s="86">
        <f>I15+I16</f>
        <v>41674.44</v>
      </c>
      <c r="J14" s="79"/>
      <c r="L14" s="56"/>
      <c r="M14" s="56"/>
      <c r="AJ14" s="64"/>
    </row>
    <row r="15" spans="1:36" s="2" customFormat="1" ht="19.5" customHeight="1" hidden="1">
      <c r="A15" s="11"/>
      <c r="B15" s="21"/>
      <c r="C15" s="22"/>
      <c r="D15" s="60" t="s">
        <v>71</v>
      </c>
      <c r="E15" s="61" t="s">
        <v>17</v>
      </c>
      <c r="F15" s="25">
        <v>0</v>
      </c>
      <c r="G15" s="87">
        <f>H15-F15</f>
        <v>24499.83</v>
      </c>
      <c r="H15" s="54">
        <v>24499.83</v>
      </c>
      <c r="I15" s="54">
        <v>23717.16</v>
      </c>
      <c r="J15" s="96"/>
      <c r="AI15" s="56"/>
      <c r="AJ15" s="64"/>
    </row>
    <row r="16" spans="1:36" s="2" customFormat="1" ht="21" customHeight="1" hidden="1">
      <c r="A16" s="11"/>
      <c r="B16" s="21"/>
      <c r="C16" s="22"/>
      <c r="D16" s="60" t="s">
        <v>72</v>
      </c>
      <c r="E16" s="61" t="s">
        <v>17</v>
      </c>
      <c r="F16" s="25">
        <v>0</v>
      </c>
      <c r="G16" s="87">
        <f>H16-F16</f>
        <v>17957.61</v>
      </c>
      <c r="H16" s="54">
        <v>17957.61</v>
      </c>
      <c r="I16" s="54">
        <v>17957.28</v>
      </c>
      <c r="J16" s="97"/>
      <c r="AJ16" s="64"/>
    </row>
    <row r="17" spans="1:36" s="2" customFormat="1" ht="63" customHeight="1">
      <c r="A17" s="11"/>
      <c r="B17" s="21"/>
      <c r="C17" s="22"/>
      <c r="D17" s="60"/>
      <c r="E17" s="61" t="s">
        <v>83</v>
      </c>
      <c r="F17" s="68">
        <f>F18+F19</f>
        <v>188200</v>
      </c>
      <c r="G17" s="87">
        <f>G18+G19</f>
        <v>23324</v>
      </c>
      <c r="H17" s="68">
        <f>H18+H19</f>
        <v>211524</v>
      </c>
      <c r="I17" s="68">
        <f>I18+I19</f>
        <v>211522.97</v>
      </c>
      <c r="J17" s="82"/>
      <c r="AJ17" s="64"/>
    </row>
    <row r="18" spans="1:36" s="2" customFormat="1" ht="31.5" customHeight="1" hidden="1">
      <c r="A18" s="11"/>
      <c r="B18" s="21"/>
      <c r="C18" s="22"/>
      <c r="D18" s="60" t="s">
        <v>27</v>
      </c>
      <c r="E18" s="61" t="s">
        <v>22</v>
      </c>
      <c r="F18" s="44" t="s">
        <v>73</v>
      </c>
      <c r="G18" s="68">
        <f>H18-F18</f>
        <v>98978.44</v>
      </c>
      <c r="H18" s="54">
        <v>127178.44</v>
      </c>
      <c r="I18" s="54">
        <v>127178.42</v>
      </c>
      <c r="J18" s="83" t="s">
        <v>83</v>
      </c>
      <c r="AJ18" s="64"/>
    </row>
    <row r="19" spans="1:36" s="2" customFormat="1" ht="27.75" customHeight="1" hidden="1">
      <c r="A19" s="11"/>
      <c r="B19" s="27"/>
      <c r="C19" s="22"/>
      <c r="D19" s="60" t="s">
        <v>28</v>
      </c>
      <c r="E19" s="61" t="s">
        <v>22</v>
      </c>
      <c r="F19" s="44" t="s">
        <v>74</v>
      </c>
      <c r="G19" s="68">
        <f>H19-F19</f>
        <v>-75654.44</v>
      </c>
      <c r="H19" s="54">
        <v>84345.56</v>
      </c>
      <c r="I19" s="54">
        <v>84344.55</v>
      </c>
      <c r="J19" s="84"/>
      <c r="AJ19" s="64"/>
    </row>
    <row r="20" spans="1:36" s="3" customFormat="1" ht="33.75" hidden="1">
      <c r="A20" s="16"/>
      <c r="B20" s="36">
        <v>751</v>
      </c>
      <c r="C20" s="13"/>
      <c r="D20" s="13"/>
      <c r="E20" s="37" t="s">
        <v>61</v>
      </c>
      <c r="F20" s="15">
        <f>F21</f>
        <v>0</v>
      </c>
      <c r="G20" s="15"/>
      <c r="H20" s="51">
        <f>H21</f>
        <v>0</v>
      </c>
      <c r="I20" s="51">
        <f>I21</f>
        <v>0</v>
      </c>
      <c r="J20" s="74"/>
      <c r="AJ20" s="67"/>
    </row>
    <row r="21" spans="1:36" s="3" customFormat="1" ht="45" hidden="1">
      <c r="A21" s="16"/>
      <c r="B21" s="28"/>
      <c r="C21" s="18">
        <v>75109</v>
      </c>
      <c r="D21" s="18"/>
      <c r="E21" s="29" t="s">
        <v>62</v>
      </c>
      <c r="F21" s="20">
        <f>SUM(F22:F24)</f>
        <v>0</v>
      </c>
      <c r="G21" s="20"/>
      <c r="H21" s="50">
        <f>SUM(H22:H24)</f>
        <v>0</v>
      </c>
      <c r="I21" s="50">
        <f>SUM(I22:I24)</f>
        <v>0</v>
      </c>
      <c r="J21" s="75"/>
      <c r="AJ21" s="67"/>
    </row>
    <row r="22" spans="1:36" s="2" customFormat="1" ht="11.25" customHeight="1" hidden="1">
      <c r="A22" s="11"/>
      <c r="B22" s="27"/>
      <c r="C22" s="38"/>
      <c r="D22" s="31" t="s">
        <v>19</v>
      </c>
      <c r="E22" s="32" t="s">
        <v>20</v>
      </c>
      <c r="F22" s="25"/>
      <c r="G22" s="25"/>
      <c r="H22" s="49"/>
      <c r="I22" s="49"/>
      <c r="J22" s="76"/>
      <c r="AJ22" s="64"/>
    </row>
    <row r="23" spans="1:36" s="2" customFormat="1" ht="11.25" customHeight="1" hidden="1">
      <c r="A23" s="11"/>
      <c r="B23" s="27"/>
      <c r="C23" s="38"/>
      <c r="D23" s="31" t="s">
        <v>15</v>
      </c>
      <c r="E23" s="32" t="s">
        <v>16</v>
      </c>
      <c r="F23" s="25"/>
      <c r="G23" s="25"/>
      <c r="H23" s="49"/>
      <c r="I23" s="49"/>
      <c r="J23" s="76"/>
      <c r="AJ23" s="64"/>
    </row>
    <row r="24" spans="1:36" s="2" customFormat="1" ht="11.25" customHeight="1" hidden="1">
      <c r="A24" s="11"/>
      <c r="B24" s="27"/>
      <c r="C24" s="22"/>
      <c r="D24" s="31" t="s">
        <v>10</v>
      </c>
      <c r="E24" s="32" t="s">
        <v>11</v>
      </c>
      <c r="F24" s="25"/>
      <c r="G24" s="25"/>
      <c r="H24" s="49"/>
      <c r="I24" s="49"/>
      <c r="J24" s="76"/>
      <c r="AJ24" s="64"/>
    </row>
    <row r="25" spans="1:36" s="2" customFormat="1" ht="11.25" customHeight="1" hidden="1">
      <c r="A25" s="11"/>
      <c r="B25" s="12" t="s">
        <v>29</v>
      </c>
      <c r="C25" s="13"/>
      <c r="D25" s="13"/>
      <c r="E25" s="26" t="s">
        <v>30</v>
      </c>
      <c r="F25" s="39">
        <f>SUM(F26)</f>
        <v>0</v>
      </c>
      <c r="G25" s="39"/>
      <c r="H25" s="51">
        <f>H26</f>
        <v>0</v>
      </c>
      <c r="I25" s="53">
        <f>SUM(I26)</f>
        <v>0</v>
      </c>
      <c r="J25" s="74"/>
      <c r="AJ25" s="64"/>
    </row>
    <row r="26" spans="1:36" s="2" customFormat="1" ht="11.25" customHeight="1" hidden="1">
      <c r="A26" s="11"/>
      <c r="B26" s="35"/>
      <c r="C26" s="18" t="s">
        <v>31</v>
      </c>
      <c r="D26" s="18"/>
      <c r="E26" s="19" t="s">
        <v>32</v>
      </c>
      <c r="F26" s="30">
        <f>SUM(F27:F28)</f>
        <v>0</v>
      </c>
      <c r="G26" s="30"/>
      <c r="H26" s="50">
        <f>H27+H28</f>
        <v>0</v>
      </c>
      <c r="I26" s="52">
        <f>SUM(I27:I28)</f>
        <v>0</v>
      </c>
      <c r="J26" s="75"/>
      <c r="AJ26" s="64"/>
    </row>
    <row r="27" spans="1:36" s="2" customFormat="1" ht="11.25" customHeight="1" hidden="1">
      <c r="A27" s="11"/>
      <c r="B27" s="21"/>
      <c r="C27" s="22"/>
      <c r="D27" s="23" t="s">
        <v>15</v>
      </c>
      <c r="E27" s="24" t="s">
        <v>16</v>
      </c>
      <c r="F27" s="25"/>
      <c r="G27" s="25"/>
      <c r="H27" s="49"/>
      <c r="I27" s="49"/>
      <c r="J27" s="76"/>
      <c r="AJ27" s="64"/>
    </row>
    <row r="28" spans="1:36" s="2" customFormat="1" ht="7.5" customHeight="1" hidden="1">
      <c r="A28" s="11"/>
      <c r="B28" s="21"/>
      <c r="C28" s="22"/>
      <c r="D28" s="23" t="s">
        <v>10</v>
      </c>
      <c r="E28" s="24" t="s">
        <v>11</v>
      </c>
      <c r="F28" s="25"/>
      <c r="G28" s="25"/>
      <c r="H28" s="49"/>
      <c r="I28" s="49"/>
      <c r="J28" s="76"/>
      <c r="AJ28" s="64"/>
    </row>
    <row r="29" spans="1:36" s="2" customFormat="1" ht="15" customHeight="1">
      <c r="A29" s="11"/>
      <c r="B29" s="12" t="s">
        <v>33</v>
      </c>
      <c r="C29" s="13"/>
      <c r="D29" s="13"/>
      <c r="E29" s="26" t="s">
        <v>34</v>
      </c>
      <c r="F29" s="15">
        <f>F30</f>
        <v>0</v>
      </c>
      <c r="G29" s="15">
        <f>G30</f>
        <v>69920</v>
      </c>
      <c r="H29" s="15">
        <f>H30</f>
        <v>69920</v>
      </c>
      <c r="I29" s="15">
        <f>I30</f>
        <v>535.05</v>
      </c>
      <c r="J29" s="88" t="s">
        <v>84</v>
      </c>
      <c r="AJ29" s="64"/>
    </row>
    <row r="30" spans="1:36" s="2" customFormat="1" ht="18.75" customHeight="1">
      <c r="A30" s="11"/>
      <c r="B30" s="35"/>
      <c r="C30" s="18" t="s">
        <v>35</v>
      </c>
      <c r="D30" s="18"/>
      <c r="E30" s="19" t="s">
        <v>36</v>
      </c>
      <c r="F30" s="20">
        <f>F32+F33</f>
        <v>0</v>
      </c>
      <c r="G30" s="20">
        <f>G32+G33</f>
        <v>69920</v>
      </c>
      <c r="H30" s="20">
        <f>H32+H33</f>
        <v>69920</v>
      </c>
      <c r="I30" s="20">
        <f>I32+I33</f>
        <v>535.05</v>
      </c>
      <c r="J30" s="89"/>
      <c r="AJ30" s="64"/>
    </row>
    <row r="31" spans="1:36" s="2" customFormat="1" ht="42.75" customHeight="1">
      <c r="A31" s="11"/>
      <c r="B31" s="21"/>
      <c r="C31" s="34"/>
      <c r="D31" s="34"/>
      <c r="E31" s="91" t="s">
        <v>84</v>
      </c>
      <c r="F31" s="62">
        <v>0</v>
      </c>
      <c r="G31" s="62">
        <f>G32+G33</f>
        <v>69920</v>
      </c>
      <c r="H31" s="63">
        <f>H32+H33</f>
        <v>69920</v>
      </c>
      <c r="I31" s="63">
        <f>I32+I33</f>
        <v>535.05</v>
      </c>
      <c r="J31" s="89"/>
      <c r="AJ31" s="64"/>
    </row>
    <row r="32" spans="1:36" s="2" customFormat="1" ht="11.25" hidden="1">
      <c r="A32" s="11"/>
      <c r="B32" s="21"/>
      <c r="C32" s="22"/>
      <c r="D32" s="60">
        <v>4211</v>
      </c>
      <c r="E32" s="61" t="s">
        <v>78</v>
      </c>
      <c r="F32" s="44">
        <v>0</v>
      </c>
      <c r="G32" s="44">
        <f>H32-F32</f>
        <v>2000</v>
      </c>
      <c r="H32" s="54">
        <v>2000</v>
      </c>
      <c r="I32" s="54">
        <v>0</v>
      </c>
      <c r="J32" s="89"/>
      <c r="AJ32" s="64"/>
    </row>
    <row r="33" spans="1:36" s="2" customFormat="1" ht="11.25" hidden="1">
      <c r="A33" s="11"/>
      <c r="B33" s="21"/>
      <c r="C33" s="22"/>
      <c r="D33" s="60">
        <v>4301</v>
      </c>
      <c r="E33" s="61" t="s">
        <v>79</v>
      </c>
      <c r="F33" s="44"/>
      <c r="G33" s="44">
        <f>H33-F33</f>
        <v>67920</v>
      </c>
      <c r="H33" s="54">
        <v>67920</v>
      </c>
      <c r="I33" s="54">
        <v>535.05</v>
      </c>
      <c r="J33" s="90"/>
      <c r="AJ33" s="64"/>
    </row>
    <row r="34" spans="1:36" s="2" customFormat="1" ht="11.25" customHeight="1">
      <c r="A34" s="11"/>
      <c r="B34" s="12" t="s">
        <v>37</v>
      </c>
      <c r="C34" s="13"/>
      <c r="D34" s="13"/>
      <c r="E34" s="26" t="s">
        <v>38</v>
      </c>
      <c r="F34" s="15">
        <f>F35</f>
        <v>0</v>
      </c>
      <c r="G34" s="15">
        <f>G35</f>
        <v>169201.03000000003</v>
      </c>
      <c r="H34" s="51">
        <f>H35</f>
        <v>169201.03000000003</v>
      </c>
      <c r="I34" s="51">
        <f>I35</f>
        <v>163725.86000000002</v>
      </c>
      <c r="J34" s="88" t="s">
        <v>85</v>
      </c>
      <c r="AJ34" s="64"/>
    </row>
    <row r="35" spans="1:36" s="2" customFormat="1" ht="24" customHeight="1">
      <c r="A35" s="11"/>
      <c r="B35" s="35"/>
      <c r="C35" s="18" t="s">
        <v>40</v>
      </c>
      <c r="D35" s="18"/>
      <c r="E35" s="19" t="s">
        <v>41</v>
      </c>
      <c r="F35" s="20">
        <f>F36</f>
        <v>0</v>
      </c>
      <c r="G35" s="50">
        <f>SUM(G37:G54)</f>
        <v>169201.03000000003</v>
      </c>
      <c r="H35" s="50">
        <f>SUM(H37:H54)</f>
        <v>169201.03000000003</v>
      </c>
      <c r="I35" s="50">
        <f>SUM(I37:I54)</f>
        <v>163725.86000000002</v>
      </c>
      <c r="J35" s="89"/>
      <c r="AJ35" s="64"/>
    </row>
    <row r="36" spans="1:36" s="2" customFormat="1" ht="69.75" customHeight="1">
      <c r="A36" s="11"/>
      <c r="B36" s="21"/>
      <c r="C36" s="34"/>
      <c r="D36" s="34"/>
      <c r="E36" s="91" t="s">
        <v>85</v>
      </c>
      <c r="F36" s="63">
        <f>SUM(F36:F54)</f>
        <v>0</v>
      </c>
      <c r="G36" s="62">
        <f>SUM(G37:G54)</f>
        <v>169201.03000000003</v>
      </c>
      <c r="H36" s="63">
        <f>SUM(H37:H54)</f>
        <v>169201.03000000003</v>
      </c>
      <c r="I36" s="63">
        <f>SUM(I37:I54)</f>
        <v>163725.86000000002</v>
      </c>
      <c r="J36" s="89"/>
      <c r="AJ36" s="64"/>
    </row>
    <row r="37" spans="1:36" s="2" customFormat="1" ht="11.25" hidden="1">
      <c r="A37" s="11"/>
      <c r="B37" s="40"/>
      <c r="C37" s="22"/>
      <c r="D37" s="60" t="s">
        <v>42</v>
      </c>
      <c r="E37" s="61" t="s">
        <v>12</v>
      </c>
      <c r="F37" s="44">
        <v>0</v>
      </c>
      <c r="G37" s="44">
        <f>H37-F37</f>
        <v>79137.01</v>
      </c>
      <c r="H37" s="54">
        <v>79137.01</v>
      </c>
      <c r="I37" s="54">
        <v>77990.28</v>
      </c>
      <c r="J37" s="89"/>
      <c r="AJ37" s="64"/>
    </row>
    <row r="38" spans="1:36" s="2" customFormat="1" ht="11.25" hidden="1">
      <c r="A38" s="11"/>
      <c r="B38" s="40"/>
      <c r="C38" s="22"/>
      <c r="D38" s="60" t="s">
        <v>43</v>
      </c>
      <c r="E38" s="61" t="s">
        <v>12</v>
      </c>
      <c r="F38" s="44">
        <v>0</v>
      </c>
      <c r="G38" s="44">
        <f aca="true" t="shared" si="0" ref="G38:G54">H38-F38</f>
        <v>4189.67</v>
      </c>
      <c r="H38" s="54">
        <v>4189.67</v>
      </c>
      <c r="I38" s="54">
        <v>4128.96</v>
      </c>
      <c r="J38" s="89"/>
      <c r="AJ38" s="64"/>
    </row>
    <row r="39" spans="1:36" s="2" customFormat="1" ht="11.25" hidden="1">
      <c r="A39" s="11"/>
      <c r="B39" s="40"/>
      <c r="C39" s="22"/>
      <c r="D39" s="60" t="s">
        <v>44</v>
      </c>
      <c r="E39" s="61" t="s">
        <v>18</v>
      </c>
      <c r="F39" s="44">
        <v>0</v>
      </c>
      <c r="G39" s="44">
        <f t="shared" si="0"/>
        <v>1908.97</v>
      </c>
      <c r="H39" s="54">
        <v>1908.97</v>
      </c>
      <c r="I39" s="54">
        <v>1908.97</v>
      </c>
      <c r="J39" s="89"/>
      <c r="AJ39" s="64"/>
    </row>
    <row r="40" spans="1:36" s="2" customFormat="1" ht="11.25" hidden="1">
      <c r="A40" s="11"/>
      <c r="B40" s="40"/>
      <c r="C40" s="22"/>
      <c r="D40" s="60" t="s">
        <v>45</v>
      </c>
      <c r="E40" s="61" t="s">
        <v>18</v>
      </c>
      <c r="F40" s="44">
        <v>0</v>
      </c>
      <c r="G40" s="44">
        <f t="shared" si="0"/>
        <v>101.07</v>
      </c>
      <c r="H40" s="54">
        <v>101.07</v>
      </c>
      <c r="I40" s="54">
        <v>101.07</v>
      </c>
      <c r="J40" s="89"/>
      <c r="AJ40" s="64"/>
    </row>
    <row r="41" spans="1:36" s="2" customFormat="1" ht="11.25" hidden="1">
      <c r="A41" s="11"/>
      <c r="B41" s="40"/>
      <c r="C41" s="22"/>
      <c r="D41" s="60" t="s">
        <v>46</v>
      </c>
      <c r="E41" s="61" t="s">
        <v>13</v>
      </c>
      <c r="F41" s="44">
        <v>0</v>
      </c>
      <c r="G41" s="44">
        <f t="shared" si="0"/>
        <v>7618.13</v>
      </c>
      <c r="H41" s="54">
        <v>7618.13</v>
      </c>
      <c r="I41" s="54">
        <v>6738.56</v>
      </c>
      <c r="J41" s="89"/>
      <c r="AJ41" s="64"/>
    </row>
    <row r="42" spans="1:36" s="2" customFormat="1" ht="11.25" hidden="1">
      <c r="A42" s="11"/>
      <c r="B42" s="40"/>
      <c r="C42" s="22"/>
      <c r="D42" s="60" t="s">
        <v>47</v>
      </c>
      <c r="E42" s="61" t="s">
        <v>13</v>
      </c>
      <c r="F42" s="44">
        <v>0</v>
      </c>
      <c r="G42" s="44">
        <f t="shared" si="0"/>
        <v>403.32</v>
      </c>
      <c r="H42" s="54">
        <v>403.32</v>
      </c>
      <c r="I42" s="54">
        <v>356.61</v>
      </c>
      <c r="J42" s="89"/>
      <c r="AJ42" s="64"/>
    </row>
    <row r="43" spans="1:36" s="2" customFormat="1" ht="11.25" hidden="1">
      <c r="A43" s="11"/>
      <c r="B43" s="40"/>
      <c r="C43" s="22"/>
      <c r="D43" s="60" t="s">
        <v>48</v>
      </c>
      <c r="E43" s="61" t="s">
        <v>14</v>
      </c>
      <c r="F43" s="44">
        <v>0</v>
      </c>
      <c r="G43" s="44">
        <f t="shared" si="0"/>
        <v>1227.85</v>
      </c>
      <c r="H43" s="54">
        <v>1227.85</v>
      </c>
      <c r="I43" s="54">
        <v>1047.88</v>
      </c>
      <c r="J43" s="89"/>
      <c r="AJ43" s="64"/>
    </row>
    <row r="44" spans="1:36" s="2" customFormat="1" ht="11.25" hidden="1">
      <c r="A44" s="11"/>
      <c r="B44" s="40"/>
      <c r="C44" s="22"/>
      <c r="D44" s="60" t="s">
        <v>49</v>
      </c>
      <c r="E44" s="61" t="s">
        <v>14</v>
      </c>
      <c r="F44" s="44">
        <v>0</v>
      </c>
      <c r="G44" s="44">
        <f t="shared" si="0"/>
        <v>65</v>
      </c>
      <c r="H44" s="54">
        <v>65</v>
      </c>
      <c r="I44" s="54">
        <v>55.48</v>
      </c>
      <c r="J44" s="89"/>
      <c r="AJ44" s="64"/>
    </row>
    <row r="45" spans="1:36" s="2" customFormat="1" ht="11.25" hidden="1">
      <c r="A45" s="11"/>
      <c r="B45" s="40"/>
      <c r="C45" s="22"/>
      <c r="D45" s="60" t="s">
        <v>50</v>
      </c>
      <c r="E45" s="61" t="s">
        <v>20</v>
      </c>
      <c r="F45" s="44">
        <v>0</v>
      </c>
      <c r="G45" s="44">
        <f t="shared" si="0"/>
        <v>10456.42</v>
      </c>
      <c r="H45" s="54">
        <v>10456.42</v>
      </c>
      <c r="I45" s="54">
        <v>10456.42</v>
      </c>
      <c r="J45" s="89"/>
      <c r="AJ45" s="64"/>
    </row>
    <row r="46" spans="1:36" s="2" customFormat="1" ht="11.25" hidden="1">
      <c r="A46" s="11"/>
      <c r="B46" s="40"/>
      <c r="C46" s="22"/>
      <c r="D46" s="60" t="s">
        <v>51</v>
      </c>
      <c r="E46" s="61" t="s">
        <v>20</v>
      </c>
      <c r="F46" s="44">
        <v>0</v>
      </c>
      <c r="G46" s="44">
        <f t="shared" si="0"/>
        <v>553.58</v>
      </c>
      <c r="H46" s="54">
        <v>553.58</v>
      </c>
      <c r="I46" s="54">
        <v>553.58</v>
      </c>
      <c r="J46" s="89"/>
      <c r="AJ46" s="64"/>
    </row>
    <row r="47" spans="1:36" s="2" customFormat="1" ht="11.25" hidden="1">
      <c r="A47" s="11"/>
      <c r="B47" s="40"/>
      <c r="C47" s="22"/>
      <c r="D47" s="60" t="s">
        <v>52</v>
      </c>
      <c r="E47" s="61" t="s">
        <v>16</v>
      </c>
      <c r="F47" s="25">
        <v>0</v>
      </c>
      <c r="G47" s="44">
        <f t="shared" si="0"/>
        <v>255.78</v>
      </c>
      <c r="H47" s="54">
        <v>255.78</v>
      </c>
      <c r="I47" s="54">
        <v>255.77</v>
      </c>
      <c r="J47" s="89"/>
      <c r="AJ47" s="64"/>
    </row>
    <row r="48" spans="1:36" s="2" customFormat="1" ht="11.25" hidden="1">
      <c r="A48" s="11"/>
      <c r="B48" s="40"/>
      <c r="C48" s="22"/>
      <c r="D48" s="60" t="s">
        <v>53</v>
      </c>
      <c r="E48" s="61" t="s">
        <v>16</v>
      </c>
      <c r="F48" s="25">
        <v>0</v>
      </c>
      <c r="G48" s="44">
        <f t="shared" si="0"/>
        <v>13.55</v>
      </c>
      <c r="H48" s="54">
        <v>13.55</v>
      </c>
      <c r="I48" s="54">
        <v>13.55</v>
      </c>
      <c r="J48" s="89"/>
      <c r="AJ48" s="64"/>
    </row>
    <row r="49" spans="1:36" s="2" customFormat="1" ht="11.25" hidden="1">
      <c r="A49" s="11"/>
      <c r="B49" s="40"/>
      <c r="C49" s="22"/>
      <c r="D49" s="60" t="s">
        <v>54</v>
      </c>
      <c r="E49" s="61" t="s">
        <v>39</v>
      </c>
      <c r="F49" s="25">
        <v>0</v>
      </c>
      <c r="G49" s="44">
        <f t="shared" si="0"/>
        <v>686.54</v>
      </c>
      <c r="H49" s="54">
        <v>686.54</v>
      </c>
      <c r="I49" s="54">
        <v>504.69</v>
      </c>
      <c r="J49" s="89"/>
      <c r="AJ49" s="64"/>
    </row>
    <row r="50" spans="1:36" s="2" customFormat="1" ht="11.25" hidden="1">
      <c r="A50" s="11"/>
      <c r="B50" s="40"/>
      <c r="C50" s="22"/>
      <c r="D50" s="60" t="s">
        <v>55</v>
      </c>
      <c r="E50" s="61" t="s">
        <v>39</v>
      </c>
      <c r="F50" s="25">
        <v>0</v>
      </c>
      <c r="G50" s="44">
        <f t="shared" si="0"/>
        <v>36.35</v>
      </c>
      <c r="H50" s="54">
        <v>36.35</v>
      </c>
      <c r="I50" s="54">
        <v>26.72</v>
      </c>
      <c r="J50" s="89"/>
      <c r="AJ50" s="64"/>
    </row>
    <row r="51" spans="1:36" s="2" customFormat="1" ht="11.25" hidden="1">
      <c r="A51" s="11"/>
      <c r="B51" s="40"/>
      <c r="C51" s="22"/>
      <c r="D51" s="60" t="s">
        <v>56</v>
      </c>
      <c r="E51" s="61" t="s">
        <v>11</v>
      </c>
      <c r="F51" s="25">
        <v>0</v>
      </c>
      <c r="G51" s="44">
        <f t="shared" si="0"/>
        <v>54488.09</v>
      </c>
      <c r="H51" s="54">
        <v>54488.09</v>
      </c>
      <c r="I51" s="54">
        <v>54488.09</v>
      </c>
      <c r="J51" s="89"/>
      <c r="AJ51" s="64"/>
    </row>
    <row r="52" spans="1:36" s="2" customFormat="1" ht="22.5" customHeight="1" hidden="1">
      <c r="A52" s="11"/>
      <c r="B52" s="40"/>
      <c r="C52" s="22"/>
      <c r="D52" s="60" t="s">
        <v>57</v>
      </c>
      <c r="E52" s="61" t="s">
        <v>11</v>
      </c>
      <c r="F52" s="25">
        <v>0</v>
      </c>
      <c r="G52" s="44">
        <f t="shared" si="0"/>
        <v>2884.7</v>
      </c>
      <c r="H52" s="54">
        <v>2884.7</v>
      </c>
      <c r="I52" s="54">
        <v>2884.7</v>
      </c>
      <c r="J52" s="89"/>
      <c r="AJ52" s="64"/>
    </row>
    <row r="53" spans="1:36" s="2" customFormat="1" ht="15" customHeight="1" hidden="1">
      <c r="A53" s="11"/>
      <c r="B53" s="40"/>
      <c r="C53" s="22"/>
      <c r="D53" s="60" t="s">
        <v>58</v>
      </c>
      <c r="E53" s="61" t="s">
        <v>21</v>
      </c>
      <c r="F53" s="25">
        <v>0</v>
      </c>
      <c r="G53" s="44">
        <f t="shared" si="0"/>
        <v>4915</v>
      </c>
      <c r="H53" s="54">
        <v>4915</v>
      </c>
      <c r="I53" s="54">
        <v>2103.18</v>
      </c>
      <c r="J53" s="89"/>
      <c r="AJ53" s="64"/>
    </row>
    <row r="54" spans="1:36" s="2" customFormat="1" ht="18" customHeight="1" hidden="1">
      <c r="A54" s="11"/>
      <c r="B54" s="40"/>
      <c r="C54" s="22"/>
      <c r="D54" s="60" t="s">
        <v>59</v>
      </c>
      <c r="E54" s="61" t="s">
        <v>21</v>
      </c>
      <c r="F54" s="25">
        <v>0</v>
      </c>
      <c r="G54" s="44">
        <f t="shared" si="0"/>
        <v>260</v>
      </c>
      <c r="H54" s="54">
        <v>260</v>
      </c>
      <c r="I54" s="54">
        <v>111.35</v>
      </c>
      <c r="J54" s="90"/>
      <c r="AJ54" s="64"/>
    </row>
    <row r="55" spans="1:36" s="2" customFormat="1" ht="29.25" customHeight="1">
      <c r="A55" s="11"/>
      <c r="B55" s="93" t="s">
        <v>60</v>
      </c>
      <c r="C55" s="93"/>
      <c r="D55" s="93"/>
      <c r="E55" s="41"/>
      <c r="F55" s="42">
        <f>F7+F12+F29+F34</f>
        <v>788212</v>
      </c>
      <c r="G55" s="42">
        <f>G7+G12+G29+G34</f>
        <v>304902.47000000003</v>
      </c>
      <c r="H55" s="42">
        <f>H7+H12+H29+H34</f>
        <v>1093114.47</v>
      </c>
      <c r="I55" s="42">
        <f>I7+I12+I29+I34</f>
        <v>1017470.32</v>
      </c>
      <c r="J55" s="77"/>
      <c r="AJ55" s="64"/>
    </row>
  </sheetData>
  <mergeCells count="7">
    <mergeCell ref="B55:D55"/>
    <mergeCell ref="J12:J13"/>
    <mergeCell ref="J15:J16"/>
    <mergeCell ref="F1:J1"/>
    <mergeCell ref="F2:J2"/>
    <mergeCell ref="F3:J3"/>
    <mergeCell ref="B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a.baganc</cp:lastModifiedBy>
  <cp:lastPrinted>2012-03-29T12:41:25Z</cp:lastPrinted>
  <dcterms:created xsi:type="dcterms:W3CDTF">1997-02-26T13:46:56Z</dcterms:created>
  <dcterms:modified xsi:type="dcterms:W3CDTF">2012-03-29T12:41:34Z</dcterms:modified>
  <cp:category/>
  <cp:version/>
  <cp:contentType/>
  <cp:contentStatus/>
</cp:coreProperties>
</file>