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a 3" sheetId="1" r:id="rId1"/>
  </sheets>
  <definedNames/>
  <calcPr fullCalcOnLoad="1"/>
</workbook>
</file>

<file path=xl/sharedStrings.xml><?xml version="1.0" encoding="utf-8"?>
<sst xmlns="http://schemas.openxmlformats.org/spreadsheetml/2006/main" count="123" uniqueCount="62">
  <si>
    <t xml:space="preserve">Powiatu Wołowskiego za 2011r. </t>
  </si>
  <si>
    <t xml:space="preserve">Zestawienie wykonanych wydatków  powiatowych jednostek organizacyjnych wg kierunków wydatkowania na dzień 31.12.2011r. </t>
  </si>
  <si>
    <t xml:space="preserve">L.p </t>
  </si>
  <si>
    <t xml:space="preserve">Wyszczególnienie </t>
  </si>
  <si>
    <t xml:space="preserve">Plan wydatków na 31.12.2011r. </t>
  </si>
  <si>
    <t xml:space="preserve">Wykonane wydatki ogółem </t>
  </si>
  <si>
    <t>Z tego</t>
  </si>
  <si>
    <t xml:space="preserve">Wydatki majątkowe </t>
  </si>
  <si>
    <t xml:space="preserve">Wydatki bieżące </t>
  </si>
  <si>
    <t>wynagrodzenia i składki od nich naliczane</t>
  </si>
  <si>
    <t>wydatki związane z realizacją ich statutowych zadań;</t>
  </si>
  <si>
    <t>świadczenia na rzecz osób fizycznych;</t>
  </si>
  <si>
    <t xml:space="preserve">dotacje na zadania bieżące </t>
  </si>
  <si>
    <t>wydatki na programy finansowane z udziałem środków, o których mowa w art. 5 ust. 1 pkt 2 i 3</t>
  </si>
  <si>
    <t>obsługa długu wraz z udzielonymi  poręczeniami i gwarancjami</t>
  </si>
  <si>
    <t>inwestycje  i zakupy inwestycyjne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</si>
  <si>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</si>
  <si>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</si>
  <si>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</si>
  <si>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</si>
  <si>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</si>
  <si>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</si>
  <si>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</si>
  <si>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</si>
  <si>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</si>
  <si>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</si>
  <si>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</si>
  <si>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</si>
  <si>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</si>
  <si>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</si>
  <si>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1. </t>
  </si>
  <si>
    <t xml:space="preserve">Zespół Szkół Specjalnych w Wołowie ul. Inwalidów Wojennych 10, 56-100 Wołów </t>
  </si>
  <si>
    <t xml:space="preserve">RAZEM </t>
  </si>
  <si>
    <t xml:space="preserve">Zespół Szkół Specjalnych w Lubiążu ul. A. Mickiewicza 1, 56-110 Lubiąż </t>
  </si>
  <si>
    <t xml:space="preserve">Zespół Szkół Ogólnokształcących w Wołowie pl. Jana III Sobieskiego 2,   56-100 Wołów </t>
  </si>
  <si>
    <t xml:space="preserve">Zespół Szkół Zawodowych w Wołowie ul. Spacerowa 1, 56-100 Wołów </t>
  </si>
  <si>
    <t xml:space="preserve">Zespół Szkół im. Tadeusza Kościuszki w Wołowie ul. Tadeusza Kościuszki 27, 56-100 Wołów </t>
  </si>
  <si>
    <t xml:space="preserve">Powiatowy Zespół Szkół w Brzegu Dolnym ul. Wilcza 10, 56-120 Brzeg Dolny </t>
  </si>
  <si>
    <t xml:space="preserve">Zespół Szkół Zawodowych w Brzegu Dolnym im. Komisji Edukacji Narodowej ul. 1-go Maja 1a, 56-120 Brzeg Dolny </t>
  </si>
  <si>
    <t xml:space="preserve">Zespół Placówek Resocjalizacyjnych w Brzegu Dolnym ul. 1-go Maja 21, 56-120 Brzeg Dolny </t>
  </si>
  <si>
    <t xml:space="preserve">Powiatowe Centrum Edukacji i Pomocy Psychologiczno – Pedagogicznej ul. Tadeusza Kościuszki 27,  56-100 Wołów </t>
  </si>
  <si>
    <t xml:space="preserve">Powiatowy Urząd Pracy w Wołowie Plac Piastowski 2, 56-100 Wołów </t>
  </si>
  <si>
    <t xml:space="preserve">Zarząd Dróg Powiatowych w Wołowie ul. Piłsudskiego 10, 56-100 Wołów </t>
  </si>
  <si>
    <t xml:space="preserve">Powiatowe Centrum Pomocy Rodzinie w Wołowie ul. Inwalidów Wojennych 26, 56-100 Wołów  </t>
  </si>
  <si>
    <t xml:space="preserve">Placówka Rodzinna nr 1 ul. Kościuszki 27c, 56-100 Wołów </t>
  </si>
  <si>
    <t xml:space="preserve">Placówka Rodzinna nr 2 ul. Oliwna Góra 6, 56-100 Wołów </t>
  </si>
  <si>
    <t>15.</t>
  </si>
  <si>
    <t xml:space="preserve">Placówka Rodzinna nr 4 ul. Oliwna Góra 6, 56-100 Wołów </t>
  </si>
  <si>
    <t>16.</t>
  </si>
  <si>
    <t>Powiatowy Ośrodek Wsparcia-Środowiskowy Dom Samopomocy w Wołowie ul. Inwalidów Wojennych 26, 56-100 Wołów</t>
  </si>
  <si>
    <t>17.</t>
  </si>
  <si>
    <t xml:space="preserve">Powiatowa Wielofunkcyjna Placówka Opiekuńczo – Wychowawcza w Godzięcinie Godzięcin 50 D, 56-120 Brzeg Dolny </t>
  </si>
  <si>
    <t>18.</t>
  </si>
  <si>
    <t xml:space="preserve">Powiatowa Komenda Straży Pożarnej </t>
  </si>
  <si>
    <t>19.</t>
  </si>
  <si>
    <t xml:space="preserve">Powiatowy Inspektorat Nadzoru Budowlanego </t>
  </si>
  <si>
    <t>20.</t>
  </si>
  <si>
    <t>Starostwo Powiatowe w Wołowie Plac Piastowski 2, 56-100 Wołów</t>
  </si>
  <si>
    <t xml:space="preserve">Łączne wykonanie </t>
  </si>
  <si>
    <t xml:space="preserve"> wydatki na programy finansowane z udziałem środków, o których mowa w art. 5 ust. 1 pkt 2 i 3</t>
  </si>
  <si>
    <t>Tabela nr 4</t>
  </si>
  <si>
    <t>do sprawozdania z wykonania budżetu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</si>
</sst>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1" xfId="0" applyNumberFormat="1" applyFont="1" applyFill="1" applyBorder="1" applyAlignment="1">
      <alignment vertical="center" wrapText="1"/>
    </xf>
    <xf numFmtId="4" fontId="18" fillId="0" borderId="10" xfId="0" applyNumberFormat="1" applyFont="1" applyBorder="1" applyAlignment="1">
      <alignment vertical="center"/>
    </xf>
    <xf numFmtId="4" fontId="20" fillId="0" borderId="10" xfId="0" applyNumberFormat="1" applyFont="1" applyFill="1" applyBorder="1" applyAlignment="1" applyProtection="1">
      <alignment horizontal="right" vertical="center" wrapText="1"/>
      <protection/>
    </xf>
    <xf numFmtId="4" fontId="19" fillId="2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/>
    </xf>
    <xf numFmtId="2" fontId="18" fillId="0" borderId="11" xfId="0" applyNumberFormat="1" applyFont="1" applyBorder="1" applyAlignment="1">
      <alignment horizontal="center" vertical="center"/>
    </xf>
    <xf numFmtId="4" fontId="18" fillId="24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24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4" fontId="18" fillId="24" borderId="11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 applyProtection="1">
      <alignment horizontal="right" vertical="center" wrapText="1"/>
      <protection/>
    </xf>
    <xf numFmtId="4" fontId="18" fillId="24" borderId="0" xfId="0" applyNumberFormat="1" applyFont="1" applyFill="1" applyAlignment="1">
      <alignment vertical="center"/>
    </xf>
    <xf numFmtId="4" fontId="20" fillId="0" borderId="10" xfId="0" applyNumberFormat="1" applyFont="1" applyFill="1" applyBorder="1" applyAlignment="1" applyProtection="1">
      <alignment vertical="center" wrapText="1"/>
      <protection/>
    </xf>
    <xf numFmtId="2" fontId="25" fillId="0" borderId="10" xfId="0" applyNumberFormat="1" applyFont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left" vertical="center" wrapText="1"/>
    </xf>
    <xf numFmtId="4" fontId="19" fillId="6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" fontId="18" fillId="25" borderId="10" xfId="0" applyNumberFormat="1" applyFont="1" applyFill="1" applyBorder="1" applyAlignment="1">
      <alignment vertical="center"/>
    </xf>
    <xf numFmtId="0" fontId="19" fillId="24" borderId="0" xfId="0" applyNumberFormat="1" applyFont="1" applyFill="1" applyBorder="1" applyAlignment="1" applyProtection="1">
      <alignment horizontal="left"/>
      <protection locked="0"/>
    </xf>
    <xf numFmtId="0" fontId="20" fillId="24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wrapText="1"/>
    </xf>
    <xf numFmtId="2" fontId="24" fillId="2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20" borderId="10" xfId="0" applyNumberFormat="1" applyFont="1" applyFill="1" applyBorder="1" applyAlignment="1">
      <alignment horizontal="center" vertical="center"/>
    </xf>
    <xf numFmtId="2" fontId="24" fillId="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I2" sqref="I2:M2"/>
    </sheetView>
  </sheetViews>
  <sheetFormatPr defaultColWidth="9.140625" defaultRowHeight="12.75"/>
  <cols>
    <col min="1" max="1" width="3.57421875" style="1" customWidth="1"/>
    <col min="2" max="2" width="29.7109375" style="2" customWidth="1"/>
    <col min="3" max="3" width="10.57421875" style="3" customWidth="1"/>
    <col min="4" max="7" width="10.7109375" style="3" customWidth="1"/>
    <col min="8" max="8" width="10.00390625" style="3" customWidth="1"/>
    <col min="9" max="9" width="9.7109375" style="3" customWidth="1"/>
    <col min="10" max="10" width="8.7109375" style="3" customWidth="1"/>
    <col min="11" max="11" width="9.7109375" style="3" customWidth="1"/>
    <col min="12" max="12" width="9.8515625" style="3" customWidth="1"/>
    <col min="13" max="13" width="9.7109375" style="3" customWidth="1"/>
    <col min="14" max="14" width="8.7109375" style="3" customWidth="1"/>
    <col min="15" max="15" width="9.140625" style="3" customWidth="1"/>
    <col min="16" max="16" width="10.00390625" style="3" bestFit="1" customWidth="1"/>
    <col min="17" max="16384" width="9.140625" style="3" customWidth="1"/>
  </cols>
  <sheetData>
    <row r="1" spans="9:13" ht="11.25">
      <c r="I1" s="30" t="s">
        <v>60</v>
      </c>
      <c r="J1" s="30"/>
      <c r="K1" s="30"/>
      <c r="L1" s="30"/>
      <c r="M1" s="30"/>
    </row>
    <row r="2" spans="9:13" ht="11.25">
      <c r="I2" s="31" t="s">
        <v>61</v>
      </c>
      <c r="J2" s="31"/>
      <c r="K2" s="31"/>
      <c r="L2" s="31"/>
      <c r="M2" s="31"/>
    </row>
    <row r="3" spans="9:13" ht="11.25">
      <c r="I3" s="31" t="s">
        <v>0</v>
      </c>
      <c r="J3" s="31"/>
      <c r="K3" s="31"/>
      <c r="L3" s="31"/>
      <c r="M3" s="31"/>
    </row>
    <row r="4" spans="1:12" ht="15.75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6" customHeight="1"/>
    <row r="6" spans="1:14" ht="13.5" customHeight="1">
      <c r="A6" s="40" t="s">
        <v>2</v>
      </c>
      <c r="B6" s="33" t="s">
        <v>3</v>
      </c>
      <c r="C6" s="33" t="s">
        <v>4</v>
      </c>
      <c r="D6" s="33" t="s">
        <v>5</v>
      </c>
      <c r="E6" s="34" t="s">
        <v>6</v>
      </c>
      <c r="F6" s="34"/>
      <c r="G6" s="34"/>
      <c r="H6" s="34"/>
      <c r="I6" s="34"/>
      <c r="J6" s="34"/>
      <c r="K6" s="34"/>
      <c r="L6" s="33" t="s">
        <v>7</v>
      </c>
      <c r="M6" s="33" t="s">
        <v>6</v>
      </c>
      <c r="N6" s="33"/>
    </row>
    <row r="7" spans="1:14" ht="3" customHeight="1">
      <c r="A7" s="40"/>
      <c r="B7" s="33"/>
      <c r="C7" s="33"/>
      <c r="D7" s="33"/>
      <c r="E7" s="33" t="s">
        <v>8</v>
      </c>
      <c r="F7" s="33" t="s">
        <v>9</v>
      </c>
      <c r="G7" s="34" t="s">
        <v>10</v>
      </c>
      <c r="H7" s="35" t="s">
        <v>11</v>
      </c>
      <c r="I7" s="35" t="s">
        <v>12</v>
      </c>
      <c r="J7" s="36" t="s">
        <v>13</v>
      </c>
      <c r="K7" s="37" t="s">
        <v>14</v>
      </c>
      <c r="L7" s="33"/>
      <c r="M7" s="38" t="s">
        <v>15</v>
      </c>
      <c r="N7" s="36" t="s">
        <v>59</v>
      </c>
    </row>
    <row r="8" spans="1:14" ht="5.25" customHeight="1">
      <c r="A8" s="40"/>
      <c r="B8" s="33"/>
      <c r="C8" s="33"/>
      <c r="D8" s="33"/>
      <c r="E8" s="33"/>
      <c r="F8" s="33"/>
      <c r="G8" s="34"/>
      <c r="H8" s="35"/>
      <c r="I8" s="35"/>
      <c r="J8" s="36"/>
      <c r="K8" s="37"/>
      <c r="L8" s="33"/>
      <c r="M8" s="38"/>
      <c r="N8" s="36"/>
    </row>
    <row r="9" spans="1:14" ht="22.5" customHeight="1">
      <c r="A9" s="40"/>
      <c r="B9" s="33"/>
      <c r="C9" s="33"/>
      <c r="D9" s="33"/>
      <c r="E9" s="33"/>
      <c r="F9" s="33"/>
      <c r="G9" s="34"/>
      <c r="H9" s="35"/>
      <c r="I9" s="35"/>
      <c r="J9" s="36"/>
      <c r="K9" s="37"/>
      <c r="L9" s="33"/>
      <c r="M9" s="38"/>
      <c r="N9" s="36"/>
    </row>
    <row r="10" spans="1:14" ht="44.25" customHeight="1">
      <c r="A10" s="40"/>
      <c r="B10" s="33"/>
      <c r="C10" s="33"/>
      <c r="D10" s="33"/>
      <c r="E10" s="33"/>
      <c r="F10" s="33"/>
      <c r="G10" s="34"/>
      <c r="H10" s="35"/>
      <c r="I10" s="35"/>
      <c r="J10" s="36"/>
      <c r="K10" s="37"/>
      <c r="L10" s="33"/>
      <c r="M10" s="38"/>
      <c r="N10" s="36"/>
    </row>
    <row r="11" spans="1:14" ht="15" customHeight="1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  <c r="G11" s="4" t="s">
        <v>22</v>
      </c>
      <c r="H11" s="4" t="s">
        <v>23</v>
      </c>
      <c r="I11" s="4" t="s">
        <v>24</v>
      </c>
      <c r="J11" s="4" t="s">
        <v>25</v>
      </c>
      <c r="K11" s="4" t="s">
        <v>26</v>
      </c>
      <c r="L11" s="4" t="s">
        <v>27</v>
      </c>
      <c r="M11" s="4" t="s">
        <v>28</v>
      </c>
      <c r="N11" s="4" t="s">
        <v>29</v>
      </c>
    </row>
    <row r="12" spans="1:14" ht="36" customHeight="1">
      <c r="A12" s="5" t="s">
        <v>30</v>
      </c>
      <c r="B12" s="6" t="s">
        <v>31</v>
      </c>
      <c r="C12" s="7">
        <v>1979360</v>
      </c>
      <c r="D12" s="7">
        <v>1911480.62</v>
      </c>
      <c r="E12" s="8">
        <v>1911480.62</v>
      </c>
      <c r="F12" s="8">
        <v>1705706</v>
      </c>
      <c r="G12" s="8">
        <f>E12-F12-H12-I12-J12-K12</f>
        <v>205424.6200000001</v>
      </c>
      <c r="H12" s="8">
        <v>350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s="10" customFormat="1" ht="16.5" customHeight="1">
      <c r="A13" s="39" t="s">
        <v>32</v>
      </c>
      <c r="B13" s="39"/>
      <c r="C13" s="9">
        <f>SUM(C12:C12)</f>
        <v>1979360</v>
      </c>
      <c r="D13" s="9">
        <f aca="true" t="shared" si="0" ref="D13:K13">SUM(D12:D12)</f>
        <v>1911480.62</v>
      </c>
      <c r="E13" s="9">
        <f t="shared" si="0"/>
        <v>1911480.62</v>
      </c>
      <c r="F13" s="9">
        <f t="shared" si="0"/>
        <v>1705706</v>
      </c>
      <c r="G13" s="9">
        <f t="shared" si="0"/>
        <v>205424.6200000001</v>
      </c>
      <c r="H13" s="9">
        <f t="shared" si="0"/>
        <v>350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>SUM(L12:L12)</f>
        <v>0</v>
      </c>
      <c r="M13" s="9">
        <f>SUM(M12:M12)</f>
        <v>0</v>
      </c>
      <c r="N13" s="9">
        <f>SUM(N12:N12)</f>
        <v>0</v>
      </c>
    </row>
    <row r="14" spans="1:14" ht="26.25" customHeight="1">
      <c r="A14" s="11" t="s">
        <v>17</v>
      </c>
      <c r="B14" s="6" t="s">
        <v>33</v>
      </c>
      <c r="C14" s="7">
        <v>1096887</v>
      </c>
      <c r="D14" s="7">
        <v>1043425.11</v>
      </c>
      <c r="E14" s="7">
        <v>1043425.11</v>
      </c>
      <c r="F14" s="7">
        <v>819569.72</v>
      </c>
      <c r="G14" s="8">
        <f>E14-F14-H14-I14-J14-K14</f>
        <v>168041.32</v>
      </c>
      <c r="H14" s="7">
        <v>55814.07</v>
      </c>
      <c r="I14" s="7">
        <v>0</v>
      </c>
      <c r="J14" s="7">
        <v>0</v>
      </c>
      <c r="K14" s="7">
        <v>0</v>
      </c>
      <c r="L14" s="8">
        <v>0</v>
      </c>
      <c r="M14" s="8">
        <v>0</v>
      </c>
      <c r="N14" s="8">
        <v>0</v>
      </c>
    </row>
    <row r="15" spans="1:14" s="10" customFormat="1" ht="14.25" customHeight="1">
      <c r="A15" s="39" t="s">
        <v>32</v>
      </c>
      <c r="B15" s="39"/>
      <c r="C15" s="9">
        <f>SUM(C14:C14)</f>
        <v>1096887</v>
      </c>
      <c r="D15" s="9">
        <f aca="true" t="shared" si="1" ref="D15:K15">SUM(D14:D14)</f>
        <v>1043425.11</v>
      </c>
      <c r="E15" s="9">
        <f t="shared" si="1"/>
        <v>1043425.11</v>
      </c>
      <c r="F15" s="9">
        <f t="shared" si="1"/>
        <v>819569.72</v>
      </c>
      <c r="G15" s="9">
        <f t="shared" si="1"/>
        <v>168041.32</v>
      </c>
      <c r="H15" s="9">
        <f t="shared" si="1"/>
        <v>55814.07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>SUM(L14:L14)</f>
        <v>0</v>
      </c>
      <c r="M15" s="9">
        <f>SUM(M14:M14)</f>
        <v>0</v>
      </c>
      <c r="N15" s="9">
        <f>SUM(N14:N14)</f>
        <v>0</v>
      </c>
    </row>
    <row r="16" spans="1:14" ht="34.5" customHeight="1">
      <c r="A16" s="5" t="s">
        <v>18</v>
      </c>
      <c r="B16" s="6" t="s">
        <v>34</v>
      </c>
      <c r="C16" s="12">
        <v>2640615</v>
      </c>
      <c r="D16" s="12">
        <v>2076718.82</v>
      </c>
      <c r="E16" s="12">
        <v>2076718.82</v>
      </c>
      <c r="F16" s="12">
        <v>1793723.99</v>
      </c>
      <c r="G16" s="8">
        <f>E16-F16-H16-I16-J16-K16</f>
        <v>281990.3300000001</v>
      </c>
      <c r="H16" s="12">
        <v>1004.5</v>
      </c>
      <c r="I16" s="12">
        <v>0</v>
      </c>
      <c r="J16" s="12">
        <v>0</v>
      </c>
      <c r="K16" s="12">
        <v>0</v>
      </c>
      <c r="L16" s="8">
        <v>0</v>
      </c>
      <c r="M16" s="8">
        <v>0</v>
      </c>
      <c r="N16" s="8">
        <v>0</v>
      </c>
    </row>
    <row r="17" spans="1:14" s="10" customFormat="1" ht="18" customHeight="1">
      <c r="A17" s="39" t="s">
        <v>32</v>
      </c>
      <c r="B17" s="39"/>
      <c r="C17" s="9">
        <f>SUM(C16:C16)</f>
        <v>2640615</v>
      </c>
      <c r="D17" s="9">
        <f aca="true" t="shared" si="2" ref="D17:K17">SUM(D16:D16)</f>
        <v>2076718.82</v>
      </c>
      <c r="E17" s="9">
        <f t="shared" si="2"/>
        <v>2076718.82</v>
      </c>
      <c r="F17" s="9">
        <f t="shared" si="2"/>
        <v>1793723.99</v>
      </c>
      <c r="G17" s="9">
        <f t="shared" si="2"/>
        <v>281990.3300000001</v>
      </c>
      <c r="H17" s="9">
        <f t="shared" si="2"/>
        <v>1004.5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>SUM(L16:L16)</f>
        <v>0</v>
      </c>
      <c r="M17" s="9">
        <f>SUM(M16:M16)</f>
        <v>0</v>
      </c>
      <c r="N17" s="9">
        <f>SUM(N16:N16)</f>
        <v>0</v>
      </c>
    </row>
    <row r="18" spans="1:14" ht="34.5" customHeight="1">
      <c r="A18" s="5" t="s">
        <v>19</v>
      </c>
      <c r="B18" s="13" t="s">
        <v>35</v>
      </c>
      <c r="C18" s="7">
        <v>2113031</v>
      </c>
      <c r="D18" s="7">
        <v>2056689.04</v>
      </c>
      <c r="E18" s="7">
        <v>2056689.04</v>
      </c>
      <c r="F18" s="7">
        <v>1715880.63</v>
      </c>
      <c r="G18" s="8">
        <f>E18-F18-H18-I18-J18-K18</f>
        <v>339623.41000000015</v>
      </c>
      <c r="H18" s="7">
        <v>1185</v>
      </c>
      <c r="I18" s="7">
        <v>0</v>
      </c>
      <c r="J18" s="7">
        <v>0</v>
      </c>
      <c r="K18" s="7">
        <v>0</v>
      </c>
      <c r="L18" s="8">
        <v>0</v>
      </c>
      <c r="M18" s="8">
        <v>0</v>
      </c>
      <c r="N18" s="8">
        <v>0</v>
      </c>
    </row>
    <row r="19" spans="1:14" s="10" customFormat="1" ht="15" customHeight="1">
      <c r="A19" s="39" t="s">
        <v>32</v>
      </c>
      <c r="B19" s="39"/>
      <c r="C19" s="9">
        <f>SUM(C18:C18)</f>
        <v>2113031</v>
      </c>
      <c r="D19" s="9">
        <f aca="true" t="shared" si="3" ref="D19:K19">SUM(D18:D18)</f>
        <v>2056689.04</v>
      </c>
      <c r="E19" s="9">
        <f t="shared" si="3"/>
        <v>2056689.04</v>
      </c>
      <c r="F19" s="9">
        <f t="shared" si="3"/>
        <v>1715880.63</v>
      </c>
      <c r="G19" s="9">
        <f t="shared" si="3"/>
        <v>339623.41000000015</v>
      </c>
      <c r="H19" s="9">
        <f t="shared" si="3"/>
        <v>1185</v>
      </c>
      <c r="I19" s="9">
        <f t="shared" si="3"/>
        <v>0</v>
      </c>
      <c r="J19" s="9">
        <f t="shared" si="3"/>
        <v>0</v>
      </c>
      <c r="K19" s="9">
        <f t="shared" si="3"/>
        <v>0</v>
      </c>
      <c r="L19" s="9">
        <f>SUM(L18:L18)</f>
        <v>0</v>
      </c>
      <c r="M19" s="9">
        <f>SUM(M18:M18)</f>
        <v>0</v>
      </c>
      <c r="N19" s="9">
        <f>SUM(N18:N18)</f>
        <v>0</v>
      </c>
    </row>
    <row r="20" spans="1:14" ht="35.25" customHeight="1">
      <c r="A20" s="5" t="s">
        <v>20</v>
      </c>
      <c r="B20" s="6" t="s">
        <v>36</v>
      </c>
      <c r="C20" s="7">
        <v>4275829</v>
      </c>
      <c r="D20" s="7">
        <v>4033556</v>
      </c>
      <c r="E20" s="7">
        <v>4002068</v>
      </c>
      <c r="F20" s="12">
        <v>3162233.31</v>
      </c>
      <c r="G20" s="8">
        <f>E20-F20-H20-I20-J20-K20</f>
        <v>834993.2899999999</v>
      </c>
      <c r="H20" s="12">
        <v>4841.4</v>
      </c>
      <c r="I20" s="12">
        <v>0</v>
      </c>
      <c r="J20" s="12">
        <v>0</v>
      </c>
      <c r="K20" s="12">
        <v>0</v>
      </c>
      <c r="L20" s="8">
        <v>31488</v>
      </c>
      <c r="M20" s="8">
        <v>31488</v>
      </c>
      <c r="N20" s="8">
        <v>0</v>
      </c>
    </row>
    <row r="21" spans="1:14" s="10" customFormat="1" ht="16.5" customHeight="1">
      <c r="A21" s="39" t="s">
        <v>32</v>
      </c>
      <c r="B21" s="39"/>
      <c r="C21" s="9">
        <f>SUM(C20:C20)</f>
        <v>4275829</v>
      </c>
      <c r="D21" s="9">
        <f aca="true" t="shared" si="4" ref="D21:K21">SUM(D20:D20)</f>
        <v>4033556</v>
      </c>
      <c r="E21" s="9">
        <f t="shared" si="4"/>
        <v>4002068</v>
      </c>
      <c r="F21" s="9">
        <f t="shared" si="4"/>
        <v>3162233.31</v>
      </c>
      <c r="G21" s="9">
        <f t="shared" si="4"/>
        <v>834993.2899999999</v>
      </c>
      <c r="H21" s="9">
        <f t="shared" si="4"/>
        <v>4841.4</v>
      </c>
      <c r="I21" s="9">
        <f t="shared" si="4"/>
        <v>0</v>
      </c>
      <c r="J21" s="9">
        <f t="shared" si="4"/>
        <v>0</v>
      </c>
      <c r="K21" s="9">
        <f t="shared" si="4"/>
        <v>0</v>
      </c>
      <c r="L21" s="9">
        <f>SUM(L20:L20)</f>
        <v>31488</v>
      </c>
      <c r="M21" s="9">
        <f>SUM(M20:M20)</f>
        <v>31488</v>
      </c>
      <c r="N21" s="9">
        <f>SUM(N20:N20)</f>
        <v>0</v>
      </c>
    </row>
    <row r="22" spans="1:14" ht="30" customHeight="1">
      <c r="A22" s="5" t="s">
        <v>21</v>
      </c>
      <c r="B22" s="6" t="s">
        <v>37</v>
      </c>
      <c r="C22" s="7">
        <v>1786359</v>
      </c>
      <c r="D22" s="7">
        <v>1730924.61</v>
      </c>
      <c r="E22" s="7">
        <v>1730924.61</v>
      </c>
      <c r="F22" s="7">
        <v>1331708.65</v>
      </c>
      <c r="G22" s="8">
        <f>E22-F22-H22-I22-J22-K22</f>
        <v>398379.9600000002</v>
      </c>
      <c r="H22" s="7">
        <v>836</v>
      </c>
      <c r="I22" s="7">
        <v>0</v>
      </c>
      <c r="J22" s="7">
        <v>0</v>
      </c>
      <c r="K22" s="7">
        <v>0</v>
      </c>
      <c r="L22" s="8">
        <v>0</v>
      </c>
      <c r="M22" s="8">
        <v>0</v>
      </c>
      <c r="N22" s="8">
        <v>0</v>
      </c>
    </row>
    <row r="23" spans="1:14" s="10" customFormat="1" ht="18" customHeight="1">
      <c r="A23" s="39" t="s">
        <v>32</v>
      </c>
      <c r="B23" s="39"/>
      <c r="C23" s="9">
        <f>SUM(C22:C22)</f>
        <v>1786359</v>
      </c>
      <c r="D23" s="9">
        <f aca="true" t="shared" si="5" ref="D23:K23">SUM(D22:D22)</f>
        <v>1730924.61</v>
      </c>
      <c r="E23" s="9">
        <f t="shared" si="5"/>
        <v>1730924.61</v>
      </c>
      <c r="F23" s="9">
        <f t="shared" si="5"/>
        <v>1331708.65</v>
      </c>
      <c r="G23" s="9">
        <f t="shared" si="5"/>
        <v>398379.9600000002</v>
      </c>
      <c r="H23" s="9">
        <f t="shared" si="5"/>
        <v>836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>SUM(L22:L22)</f>
        <v>0</v>
      </c>
      <c r="M23" s="9">
        <f>SUM(M22:M22)</f>
        <v>0</v>
      </c>
      <c r="N23" s="9">
        <f>SUM(N22:N22)</f>
        <v>0</v>
      </c>
    </row>
    <row r="24" spans="1:14" ht="31.5" customHeight="1">
      <c r="A24" s="5" t="s">
        <v>22</v>
      </c>
      <c r="B24" s="6" t="s">
        <v>38</v>
      </c>
      <c r="C24" s="12">
        <v>2157609</v>
      </c>
      <c r="D24" s="12">
        <v>2056860.23</v>
      </c>
      <c r="E24" s="12">
        <v>2056860.23</v>
      </c>
      <c r="F24" s="12">
        <v>1477968.45</v>
      </c>
      <c r="G24" s="8">
        <f>E24-F24-H24-J24</f>
        <v>576773.49</v>
      </c>
      <c r="H24" s="12">
        <v>1583.24</v>
      </c>
      <c r="I24" s="12">
        <v>0</v>
      </c>
      <c r="J24" s="12">
        <v>535.05</v>
      </c>
      <c r="K24" s="12">
        <v>0</v>
      </c>
      <c r="L24" s="8">
        <v>0</v>
      </c>
      <c r="M24" s="8">
        <v>0</v>
      </c>
      <c r="N24" s="8">
        <v>0</v>
      </c>
    </row>
    <row r="25" spans="1:14" ht="14.25" customHeight="1">
      <c r="A25" s="41" t="s">
        <v>32</v>
      </c>
      <c r="B25" s="41"/>
      <c r="C25" s="9">
        <f>SUM(C24:C24)</f>
        <v>2157609</v>
      </c>
      <c r="D25" s="9">
        <f aca="true" t="shared" si="6" ref="D25:K25">SUM(D24:D24)</f>
        <v>2056860.23</v>
      </c>
      <c r="E25" s="9">
        <f t="shared" si="6"/>
        <v>2056860.23</v>
      </c>
      <c r="F25" s="9">
        <f t="shared" si="6"/>
        <v>1477968.45</v>
      </c>
      <c r="G25" s="9">
        <f t="shared" si="6"/>
        <v>576773.49</v>
      </c>
      <c r="H25" s="9">
        <f t="shared" si="6"/>
        <v>1583.24</v>
      </c>
      <c r="I25" s="9">
        <f t="shared" si="6"/>
        <v>0</v>
      </c>
      <c r="J25" s="9">
        <f t="shared" si="6"/>
        <v>535.05</v>
      </c>
      <c r="K25" s="9">
        <f t="shared" si="6"/>
        <v>0</v>
      </c>
      <c r="L25" s="9">
        <f>SUM(L24:L24)</f>
        <v>0</v>
      </c>
      <c r="M25" s="9">
        <f>SUM(M24:M24)</f>
        <v>0</v>
      </c>
      <c r="N25" s="9">
        <f>SUM(N24:N24)</f>
        <v>0</v>
      </c>
    </row>
    <row r="26" spans="1:14" ht="14.25" customHeight="1">
      <c r="A26" s="4" t="s">
        <v>16</v>
      </c>
      <c r="B26" s="4" t="s">
        <v>17</v>
      </c>
      <c r="C26" s="4" t="s">
        <v>18</v>
      </c>
      <c r="D26" s="4" t="s">
        <v>19</v>
      </c>
      <c r="E26" s="4" t="s">
        <v>20</v>
      </c>
      <c r="F26" s="4" t="s">
        <v>21</v>
      </c>
      <c r="G26" s="4" t="s">
        <v>22</v>
      </c>
      <c r="H26" s="4" t="s">
        <v>23</v>
      </c>
      <c r="I26" s="4" t="s">
        <v>24</v>
      </c>
      <c r="J26" s="4" t="s">
        <v>25</v>
      </c>
      <c r="K26" s="4" t="s">
        <v>26</v>
      </c>
      <c r="L26" s="4" t="s">
        <v>27</v>
      </c>
      <c r="M26" s="4" t="s">
        <v>28</v>
      </c>
      <c r="N26" s="4" t="s">
        <v>29</v>
      </c>
    </row>
    <row r="27" spans="1:14" ht="37.5" customHeight="1">
      <c r="A27" s="5" t="s">
        <v>23</v>
      </c>
      <c r="B27" s="6" t="s">
        <v>39</v>
      </c>
      <c r="C27" s="12">
        <v>4239800</v>
      </c>
      <c r="D27" s="12">
        <v>4046961.48</v>
      </c>
      <c r="E27" s="12">
        <v>3943441.47</v>
      </c>
      <c r="F27" s="12">
        <v>3178715.2</v>
      </c>
      <c r="G27" s="8">
        <f>E27-F27-H27-I27-J27-K27</f>
        <v>764414.23</v>
      </c>
      <c r="H27" s="12">
        <v>312.04</v>
      </c>
      <c r="I27" s="12">
        <v>0</v>
      </c>
      <c r="J27" s="12">
        <v>0</v>
      </c>
      <c r="K27" s="12">
        <v>0</v>
      </c>
      <c r="L27" s="8">
        <v>103520.01</v>
      </c>
      <c r="M27" s="8">
        <f>L27</f>
        <v>103520.01</v>
      </c>
      <c r="N27" s="8">
        <v>0</v>
      </c>
    </row>
    <row r="28" spans="1:14" ht="48.75" customHeight="1">
      <c r="A28" s="39" t="s">
        <v>32</v>
      </c>
      <c r="B28" s="39"/>
      <c r="C28" s="9">
        <f>SUM(C27:C27)</f>
        <v>4239800</v>
      </c>
      <c r="D28" s="9">
        <f aca="true" t="shared" si="7" ref="D28:K28">SUM(D27:D27)</f>
        <v>4046961.48</v>
      </c>
      <c r="E28" s="9">
        <f t="shared" si="7"/>
        <v>3943441.47</v>
      </c>
      <c r="F28" s="9">
        <f t="shared" si="7"/>
        <v>3178715.2</v>
      </c>
      <c r="G28" s="9">
        <f t="shared" si="7"/>
        <v>764414.23</v>
      </c>
      <c r="H28" s="9">
        <f t="shared" si="7"/>
        <v>312.04</v>
      </c>
      <c r="I28" s="9">
        <f t="shared" si="7"/>
        <v>0</v>
      </c>
      <c r="J28" s="9">
        <f t="shared" si="7"/>
        <v>0</v>
      </c>
      <c r="K28" s="9">
        <f t="shared" si="7"/>
        <v>0</v>
      </c>
      <c r="L28" s="9">
        <f>SUM(L27:L27)</f>
        <v>103520.01</v>
      </c>
      <c r="M28" s="9">
        <f>SUM(M27:M27)</f>
        <v>103520.01</v>
      </c>
      <c r="N28" s="9">
        <f>SUM(N27:N27)</f>
        <v>0</v>
      </c>
    </row>
    <row r="29" spans="1:14" ht="35.25" customHeight="1">
      <c r="A29" s="14" t="s">
        <v>24</v>
      </c>
      <c r="B29" s="15" t="s">
        <v>40</v>
      </c>
      <c r="C29" s="7">
        <v>1393295</v>
      </c>
      <c r="D29" s="12">
        <v>1330181.02</v>
      </c>
      <c r="E29" s="7">
        <v>1330181.02</v>
      </c>
      <c r="F29" s="7">
        <v>1051127.96</v>
      </c>
      <c r="G29" s="8">
        <f>E29-F29-H29-I29-J29-K29</f>
        <v>278953.4600000001</v>
      </c>
      <c r="H29" s="12">
        <v>99.6</v>
      </c>
      <c r="I29" s="12">
        <v>0</v>
      </c>
      <c r="J29" s="12">
        <v>0</v>
      </c>
      <c r="K29" s="12">
        <v>0</v>
      </c>
      <c r="L29" s="8">
        <v>0</v>
      </c>
      <c r="M29" s="8">
        <v>0</v>
      </c>
      <c r="N29" s="8">
        <v>0</v>
      </c>
    </row>
    <row r="30" spans="1:14" ht="14.25" customHeight="1">
      <c r="A30" s="39" t="s">
        <v>32</v>
      </c>
      <c r="B30" s="39"/>
      <c r="C30" s="9">
        <f>SUM(C29:C29)</f>
        <v>1393295</v>
      </c>
      <c r="D30" s="9">
        <f aca="true" t="shared" si="8" ref="D30:K30">SUM(D29:D29)</f>
        <v>1330181.02</v>
      </c>
      <c r="E30" s="9">
        <f t="shared" si="8"/>
        <v>1330181.02</v>
      </c>
      <c r="F30" s="9">
        <f t="shared" si="8"/>
        <v>1051127.96</v>
      </c>
      <c r="G30" s="9">
        <f t="shared" si="8"/>
        <v>278953.4600000001</v>
      </c>
      <c r="H30" s="9">
        <f t="shared" si="8"/>
        <v>99.6</v>
      </c>
      <c r="I30" s="9">
        <f t="shared" si="8"/>
        <v>0</v>
      </c>
      <c r="J30" s="9">
        <f t="shared" si="8"/>
        <v>0</v>
      </c>
      <c r="K30" s="9">
        <f t="shared" si="8"/>
        <v>0</v>
      </c>
      <c r="L30" s="9">
        <f>SUM(L29:L29)</f>
        <v>0</v>
      </c>
      <c r="M30" s="9">
        <f>SUM(M29:M29)</f>
        <v>0</v>
      </c>
      <c r="N30" s="9">
        <f>SUM(N29:N29)</f>
        <v>0</v>
      </c>
    </row>
    <row r="31" spans="1:14" s="19" customFormat="1" ht="29.25" customHeight="1">
      <c r="A31" s="16" t="s">
        <v>25</v>
      </c>
      <c r="B31" s="17" t="s">
        <v>41</v>
      </c>
      <c r="C31" s="18">
        <v>2921861</v>
      </c>
      <c r="D31" s="18">
        <v>2918831.23</v>
      </c>
      <c r="E31" s="18">
        <v>2918831.23</v>
      </c>
      <c r="F31" s="18">
        <v>840471.06</v>
      </c>
      <c r="G31" s="8">
        <f>E31-F31-H31-I31-J31-K31</f>
        <v>2078360.17</v>
      </c>
      <c r="H31" s="18">
        <v>0</v>
      </c>
      <c r="I31" s="18">
        <v>0</v>
      </c>
      <c r="J31" s="18">
        <v>0</v>
      </c>
      <c r="K31" s="18">
        <v>0</v>
      </c>
      <c r="L31" s="8">
        <v>0</v>
      </c>
      <c r="M31" s="8">
        <v>0</v>
      </c>
      <c r="N31" s="8">
        <v>0</v>
      </c>
    </row>
    <row r="32" spans="1:14" ht="15" customHeight="1">
      <c r="A32" s="39" t="s">
        <v>32</v>
      </c>
      <c r="B32" s="39"/>
      <c r="C32" s="9">
        <f aca="true" t="shared" si="9" ref="C32:L32">SUM(C31:C31)</f>
        <v>2921861</v>
      </c>
      <c r="D32" s="9">
        <f t="shared" si="9"/>
        <v>2918831.23</v>
      </c>
      <c r="E32" s="9">
        <f t="shared" si="9"/>
        <v>2918831.23</v>
      </c>
      <c r="F32" s="9">
        <f t="shared" si="9"/>
        <v>840471.06</v>
      </c>
      <c r="G32" s="9">
        <f t="shared" si="9"/>
        <v>2078360.17</v>
      </c>
      <c r="H32" s="9">
        <f t="shared" si="9"/>
        <v>0</v>
      </c>
      <c r="I32" s="9">
        <f t="shared" si="9"/>
        <v>0</v>
      </c>
      <c r="J32" s="9">
        <f t="shared" si="9"/>
        <v>0</v>
      </c>
      <c r="K32" s="9">
        <f t="shared" si="9"/>
        <v>0</v>
      </c>
      <c r="L32" s="9">
        <f t="shared" si="9"/>
        <v>0</v>
      </c>
      <c r="M32" s="9">
        <f>SUM(M31:M31)</f>
        <v>0</v>
      </c>
      <c r="N32" s="9">
        <f>SUM(N31:N31)</f>
        <v>0</v>
      </c>
    </row>
    <row r="33" spans="1:14" s="23" customFormat="1" ht="30" customHeight="1">
      <c r="A33" s="20" t="s">
        <v>26</v>
      </c>
      <c r="B33" s="21" t="s">
        <v>42</v>
      </c>
      <c r="C33" s="12">
        <v>3907683</v>
      </c>
      <c r="D33" s="12">
        <v>3744544.02</v>
      </c>
      <c r="E33" s="12">
        <v>3744544.02</v>
      </c>
      <c r="F33" s="7">
        <v>844999.17</v>
      </c>
      <c r="G33" s="22">
        <f>E33-F33-H33-I33-J33-K33</f>
        <v>2891570.2800000003</v>
      </c>
      <c r="H33" s="12">
        <v>7974.57</v>
      </c>
      <c r="I33" s="12">
        <v>0</v>
      </c>
      <c r="J33" s="12">
        <v>0</v>
      </c>
      <c r="K33" s="12">
        <v>0</v>
      </c>
      <c r="L33" s="22">
        <v>0</v>
      </c>
      <c r="M33" s="22">
        <v>0</v>
      </c>
      <c r="N33" s="22">
        <v>0</v>
      </c>
    </row>
    <row r="34" spans="1:14" ht="15" customHeight="1">
      <c r="A34" s="39" t="s">
        <v>32</v>
      </c>
      <c r="B34" s="39"/>
      <c r="C34" s="9">
        <f aca="true" t="shared" si="10" ref="C34:L34">SUM(C33:C33)</f>
        <v>3907683</v>
      </c>
      <c r="D34" s="9">
        <f t="shared" si="10"/>
        <v>3744544.02</v>
      </c>
      <c r="E34" s="9">
        <f t="shared" si="10"/>
        <v>3744544.02</v>
      </c>
      <c r="F34" s="9">
        <f t="shared" si="10"/>
        <v>844999.17</v>
      </c>
      <c r="G34" s="9">
        <f t="shared" si="10"/>
        <v>2891570.2800000003</v>
      </c>
      <c r="H34" s="9">
        <f t="shared" si="10"/>
        <v>7974.57</v>
      </c>
      <c r="I34" s="9">
        <f t="shared" si="10"/>
        <v>0</v>
      </c>
      <c r="J34" s="9">
        <f t="shared" si="10"/>
        <v>0</v>
      </c>
      <c r="K34" s="9">
        <f t="shared" si="10"/>
        <v>0</v>
      </c>
      <c r="L34" s="9">
        <f t="shared" si="10"/>
        <v>0</v>
      </c>
      <c r="M34" s="9">
        <f>SUM(M33:M33)</f>
        <v>0</v>
      </c>
      <c r="N34" s="9">
        <f>SUM(N33:N33)</f>
        <v>0</v>
      </c>
    </row>
    <row r="35" spans="1:14" ht="36.75" customHeight="1">
      <c r="A35" s="14" t="s">
        <v>27</v>
      </c>
      <c r="B35" s="17" t="s">
        <v>43</v>
      </c>
      <c r="C35" s="7">
        <v>1678182.03</v>
      </c>
      <c r="D35" s="7">
        <v>1601138.37</v>
      </c>
      <c r="E35" s="7">
        <f>D35-L35</f>
        <v>1601138.37</v>
      </c>
      <c r="F35" s="7">
        <v>391775.85</v>
      </c>
      <c r="G35" s="8">
        <f>E35-F35-H35-I35-J35-K35</f>
        <v>203101.14</v>
      </c>
      <c r="H35" s="7">
        <v>842535.52</v>
      </c>
      <c r="I35" s="12">
        <v>0</v>
      </c>
      <c r="J35" s="29">
        <v>163725.86</v>
      </c>
      <c r="K35" s="12">
        <v>0</v>
      </c>
      <c r="L35" s="8">
        <v>0</v>
      </c>
      <c r="M35" s="8">
        <v>0</v>
      </c>
      <c r="N35" s="8">
        <v>0</v>
      </c>
    </row>
    <row r="36" spans="1:14" ht="15" customHeight="1">
      <c r="A36" s="39" t="s">
        <v>32</v>
      </c>
      <c r="B36" s="39"/>
      <c r="C36" s="9">
        <f aca="true" t="shared" si="11" ref="C36:L36">SUM(C35:C35)</f>
        <v>1678182.03</v>
      </c>
      <c r="D36" s="9">
        <f t="shared" si="11"/>
        <v>1601138.37</v>
      </c>
      <c r="E36" s="9">
        <f t="shared" si="11"/>
        <v>1601138.37</v>
      </c>
      <c r="F36" s="9">
        <f t="shared" si="11"/>
        <v>391775.85</v>
      </c>
      <c r="G36" s="9">
        <f t="shared" si="11"/>
        <v>203101.14</v>
      </c>
      <c r="H36" s="9">
        <f t="shared" si="11"/>
        <v>842535.52</v>
      </c>
      <c r="I36" s="9">
        <f t="shared" si="11"/>
        <v>0</v>
      </c>
      <c r="J36" s="9">
        <f t="shared" si="11"/>
        <v>163725.86</v>
      </c>
      <c r="K36" s="9">
        <f t="shared" si="11"/>
        <v>0</v>
      </c>
      <c r="L36" s="9">
        <f t="shared" si="11"/>
        <v>0</v>
      </c>
      <c r="M36" s="9">
        <f>SUM(M35:M35)</f>
        <v>0</v>
      </c>
      <c r="N36" s="9">
        <f>SUM(N35:N35)</f>
        <v>0</v>
      </c>
    </row>
    <row r="37" spans="1:14" s="19" customFormat="1" ht="30" customHeight="1">
      <c r="A37" s="16" t="s">
        <v>28</v>
      </c>
      <c r="B37" s="17" t="s">
        <v>44</v>
      </c>
      <c r="C37" s="18">
        <v>102900</v>
      </c>
      <c r="D37" s="18">
        <v>99629.48</v>
      </c>
      <c r="E37" s="18">
        <v>99629.48</v>
      </c>
      <c r="F37" s="18">
        <v>46035.23</v>
      </c>
      <c r="G37" s="8">
        <f>E37-F37-H37-I37-J37-K37</f>
        <v>16369.929999999993</v>
      </c>
      <c r="H37" s="18">
        <v>37224.32</v>
      </c>
      <c r="I37" s="18">
        <v>0</v>
      </c>
      <c r="J37" s="18">
        <v>0</v>
      </c>
      <c r="K37" s="18">
        <v>0</v>
      </c>
      <c r="L37" s="8">
        <v>0</v>
      </c>
      <c r="M37" s="8">
        <v>0</v>
      </c>
      <c r="N37" s="8">
        <v>0</v>
      </c>
    </row>
    <row r="38" spans="1:14" ht="15" customHeight="1">
      <c r="A38" s="39" t="s">
        <v>32</v>
      </c>
      <c r="B38" s="39"/>
      <c r="C38" s="9">
        <f aca="true" t="shared" si="12" ref="C38:L38">SUM(C37:C37)</f>
        <v>102900</v>
      </c>
      <c r="D38" s="9">
        <f t="shared" si="12"/>
        <v>99629.48</v>
      </c>
      <c r="E38" s="9">
        <f t="shared" si="12"/>
        <v>99629.48</v>
      </c>
      <c r="F38" s="9">
        <f t="shared" si="12"/>
        <v>46035.23</v>
      </c>
      <c r="G38" s="9">
        <f t="shared" si="12"/>
        <v>16369.929999999993</v>
      </c>
      <c r="H38" s="9">
        <f t="shared" si="12"/>
        <v>37224.32</v>
      </c>
      <c r="I38" s="9">
        <f t="shared" si="12"/>
        <v>0</v>
      </c>
      <c r="J38" s="9">
        <f t="shared" si="12"/>
        <v>0</v>
      </c>
      <c r="K38" s="9">
        <f t="shared" si="12"/>
        <v>0</v>
      </c>
      <c r="L38" s="9">
        <f t="shared" si="12"/>
        <v>0</v>
      </c>
      <c r="M38" s="9">
        <f>SUM(M37:M37)</f>
        <v>0</v>
      </c>
      <c r="N38" s="9">
        <f>SUM(N37:N37)</f>
        <v>0</v>
      </c>
    </row>
    <row r="39" spans="1:14" ht="25.5" customHeight="1">
      <c r="A39" s="14" t="s">
        <v>29</v>
      </c>
      <c r="B39" s="17" t="s">
        <v>45</v>
      </c>
      <c r="C39" s="12">
        <v>102900</v>
      </c>
      <c r="D39" s="7">
        <v>71989.13</v>
      </c>
      <c r="E39" s="7">
        <v>71989.13</v>
      </c>
      <c r="F39" s="7">
        <v>34029.86</v>
      </c>
      <c r="G39" s="8">
        <f>E39-F39-H39-I39-J39-K39</f>
        <v>12176.800000000003</v>
      </c>
      <c r="H39" s="7">
        <v>25782.47</v>
      </c>
      <c r="I39" s="12">
        <v>0</v>
      </c>
      <c r="J39" s="12">
        <v>0</v>
      </c>
      <c r="K39" s="12">
        <v>0</v>
      </c>
      <c r="L39" s="8">
        <v>0</v>
      </c>
      <c r="M39" s="8">
        <v>0</v>
      </c>
      <c r="N39" s="8">
        <v>0</v>
      </c>
    </row>
    <row r="40" spans="1:14" ht="15" customHeight="1">
      <c r="A40" s="39" t="s">
        <v>32</v>
      </c>
      <c r="B40" s="39"/>
      <c r="C40" s="9">
        <f aca="true" t="shared" si="13" ref="C40:L42">SUM(C39:C39)</f>
        <v>102900</v>
      </c>
      <c r="D40" s="9">
        <f t="shared" si="13"/>
        <v>71989.13</v>
      </c>
      <c r="E40" s="9">
        <f t="shared" si="13"/>
        <v>71989.13</v>
      </c>
      <c r="F40" s="9">
        <f t="shared" si="13"/>
        <v>34029.86</v>
      </c>
      <c r="G40" s="9">
        <f t="shared" si="13"/>
        <v>12176.800000000003</v>
      </c>
      <c r="H40" s="9">
        <f t="shared" si="13"/>
        <v>25782.47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9">
        <f>SUM(M39:M39)</f>
        <v>0</v>
      </c>
      <c r="N40" s="9">
        <f>SUM(N39:N39)</f>
        <v>0</v>
      </c>
    </row>
    <row r="41" spans="1:14" s="19" customFormat="1" ht="30.75" customHeight="1">
      <c r="A41" s="16" t="s">
        <v>46</v>
      </c>
      <c r="B41" s="17" t="s">
        <v>47</v>
      </c>
      <c r="C41" s="18">
        <v>21900</v>
      </c>
      <c r="D41" s="18">
        <v>15317.45</v>
      </c>
      <c r="E41" s="18">
        <v>15317.45</v>
      </c>
      <c r="F41" s="18">
        <v>13511.49</v>
      </c>
      <c r="G41" s="8">
        <f>E41-F41-H41-I41-J41-K41</f>
        <v>1805.960000000001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5" customHeight="1">
      <c r="A42" s="39" t="s">
        <v>32</v>
      </c>
      <c r="B42" s="39"/>
      <c r="C42" s="9">
        <f t="shared" si="13"/>
        <v>21900</v>
      </c>
      <c r="D42" s="9">
        <f t="shared" si="13"/>
        <v>15317.45</v>
      </c>
      <c r="E42" s="9">
        <f t="shared" si="13"/>
        <v>15317.45</v>
      </c>
      <c r="F42" s="9">
        <f t="shared" si="13"/>
        <v>13511.49</v>
      </c>
      <c r="G42" s="9">
        <f t="shared" si="13"/>
        <v>1805.960000000001</v>
      </c>
      <c r="H42" s="9">
        <f t="shared" si="13"/>
        <v>0</v>
      </c>
      <c r="I42" s="9">
        <f t="shared" si="13"/>
        <v>0</v>
      </c>
      <c r="J42" s="9">
        <f t="shared" si="13"/>
        <v>0</v>
      </c>
      <c r="K42" s="9">
        <f t="shared" si="13"/>
        <v>0</v>
      </c>
      <c r="L42" s="9">
        <f t="shared" si="13"/>
        <v>0</v>
      </c>
      <c r="M42" s="9">
        <f>SUM(M41:M41)</f>
        <v>0</v>
      </c>
      <c r="N42" s="9">
        <f>SUM(N41:N41)</f>
        <v>0</v>
      </c>
    </row>
    <row r="43" spans="1:14" ht="43.5" customHeight="1">
      <c r="A43" s="14" t="s">
        <v>48</v>
      </c>
      <c r="B43" s="25" t="s">
        <v>49</v>
      </c>
      <c r="C43" s="7">
        <v>497815</v>
      </c>
      <c r="D43" s="7">
        <v>495273.13</v>
      </c>
      <c r="E43" s="7">
        <v>381280</v>
      </c>
      <c r="F43" s="7">
        <v>246887.84</v>
      </c>
      <c r="G43" s="8">
        <f>E43-F43-H43-I43-J43-K43</f>
        <v>134392.16</v>
      </c>
      <c r="H43" s="12">
        <v>0</v>
      </c>
      <c r="I43" s="12">
        <v>0</v>
      </c>
      <c r="J43" s="12">
        <v>0</v>
      </c>
      <c r="K43" s="12">
        <v>0</v>
      </c>
      <c r="L43" s="8">
        <v>113993.13</v>
      </c>
      <c r="M43" s="8">
        <v>113993.13</v>
      </c>
      <c r="N43" s="8">
        <v>0</v>
      </c>
    </row>
    <row r="44" spans="1:14" ht="33.75" customHeight="1">
      <c r="A44" s="39" t="s">
        <v>32</v>
      </c>
      <c r="B44" s="39"/>
      <c r="C44" s="9">
        <f aca="true" t="shared" si="14" ref="C44:L44">SUM(C43:C43)</f>
        <v>497815</v>
      </c>
      <c r="D44" s="9">
        <f t="shared" si="14"/>
        <v>495273.13</v>
      </c>
      <c r="E44" s="9">
        <f t="shared" si="14"/>
        <v>381280</v>
      </c>
      <c r="F44" s="9">
        <f t="shared" si="14"/>
        <v>246887.84</v>
      </c>
      <c r="G44" s="9">
        <f t="shared" si="14"/>
        <v>134392.16</v>
      </c>
      <c r="H44" s="9">
        <f t="shared" si="14"/>
        <v>0</v>
      </c>
      <c r="I44" s="9">
        <f t="shared" si="14"/>
        <v>0</v>
      </c>
      <c r="J44" s="9">
        <f t="shared" si="14"/>
        <v>0</v>
      </c>
      <c r="K44" s="9">
        <f t="shared" si="14"/>
        <v>0</v>
      </c>
      <c r="L44" s="9">
        <f t="shared" si="14"/>
        <v>113993.13</v>
      </c>
      <c r="M44" s="9">
        <f>SUM(M43:M43)</f>
        <v>113993.13</v>
      </c>
      <c r="N44" s="9">
        <f>SUM(N43:N43)</f>
        <v>0</v>
      </c>
    </row>
    <row r="45" spans="1:14" ht="15" customHeight="1">
      <c r="A45" s="4" t="s">
        <v>16</v>
      </c>
      <c r="B45" s="4" t="s">
        <v>17</v>
      </c>
      <c r="C45" s="4" t="s">
        <v>18</v>
      </c>
      <c r="D45" s="4" t="s">
        <v>19</v>
      </c>
      <c r="E45" s="4" t="s">
        <v>20</v>
      </c>
      <c r="F45" s="4" t="s">
        <v>21</v>
      </c>
      <c r="G45" s="4" t="s">
        <v>22</v>
      </c>
      <c r="H45" s="4" t="s">
        <v>23</v>
      </c>
      <c r="I45" s="4" t="s">
        <v>24</v>
      </c>
      <c r="J45" s="4" t="s">
        <v>25</v>
      </c>
      <c r="K45" s="4" t="s">
        <v>26</v>
      </c>
      <c r="L45" s="4" t="s">
        <v>27</v>
      </c>
      <c r="M45" s="4" t="s">
        <v>28</v>
      </c>
      <c r="N45" s="4" t="s">
        <v>29</v>
      </c>
    </row>
    <row r="46" spans="1:14" s="19" customFormat="1" ht="41.25" customHeight="1">
      <c r="A46" s="16" t="s">
        <v>50</v>
      </c>
      <c r="B46" s="17" t="s">
        <v>51</v>
      </c>
      <c r="C46" s="18">
        <v>2270020</v>
      </c>
      <c r="D46" s="18">
        <v>2172566.8</v>
      </c>
      <c r="E46" s="18">
        <v>2172566.8</v>
      </c>
      <c r="F46" s="18">
        <v>1291372.77</v>
      </c>
      <c r="G46" s="8">
        <f>E46-F46-H46-I46-J46-K46</f>
        <v>832619.2599999998</v>
      </c>
      <c r="H46" s="18">
        <v>48574.77</v>
      </c>
      <c r="I46" s="18">
        <v>0</v>
      </c>
      <c r="J46" s="18">
        <v>0</v>
      </c>
      <c r="K46" s="18">
        <v>0</v>
      </c>
      <c r="L46" s="8">
        <v>0</v>
      </c>
      <c r="M46" s="8">
        <v>0</v>
      </c>
      <c r="N46" s="8">
        <v>0</v>
      </c>
    </row>
    <row r="47" spans="1:14" ht="15" customHeight="1">
      <c r="A47" s="39" t="s">
        <v>32</v>
      </c>
      <c r="B47" s="39"/>
      <c r="C47" s="9">
        <f aca="true" t="shared" si="15" ref="C47:L47">SUM(C46:C46)</f>
        <v>2270020</v>
      </c>
      <c r="D47" s="9">
        <f t="shared" si="15"/>
        <v>2172566.8</v>
      </c>
      <c r="E47" s="9">
        <f t="shared" si="15"/>
        <v>2172566.8</v>
      </c>
      <c r="F47" s="9">
        <f t="shared" si="15"/>
        <v>1291372.77</v>
      </c>
      <c r="G47" s="9">
        <f t="shared" si="15"/>
        <v>832619.2599999998</v>
      </c>
      <c r="H47" s="9">
        <f t="shared" si="15"/>
        <v>48574.77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>SUM(M46:M46)</f>
        <v>0</v>
      </c>
      <c r="N47" s="9">
        <f>SUM(N46:N46)</f>
        <v>0</v>
      </c>
    </row>
    <row r="48" spans="1:14" ht="24" customHeight="1">
      <c r="A48" s="14" t="s">
        <v>52</v>
      </c>
      <c r="B48" s="17" t="s">
        <v>53</v>
      </c>
      <c r="C48" s="7">
        <v>3196321</v>
      </c>
      <c r="D48" s="7">
        <v>3196320.32</v>
      </c>
      <c r="E48" s="7">
        <v>3178220.32</v>
      </c>
      <c r="F48" s="7">
        <v>2644493.68</v>
      </c>
      <c r="G48" s="8">
        <f>E48-F48-H48-I48-J48-K48</f>
        <v>395960.19999999966</v>
      </c>
      <c r="H48" s="7">
        <v>137766.44</v>
      </c>
      <c r="I48" s="12">
        <v>0</v>
      </c>
      <c r="J48" s="12">
        <v>0</v>
      </c>
      <c r="K48" s="12">
        <v>0</v>
      </c>
      <c r="L48" s="8">
        <v>18100</v>
      </c>
      <c r="M48" s="8">
        <v>18100</v>
      </c>
      <c r="N48" s="8">
        <v>0</v>
      </c>
    </row>
    <row r="49" spans="1:14" ht="15" customHeight="1">
      <c r="A49" s="39" t="s">
        <v>32</v>
      </c>
      <c r="B49" s="39"/>
      <c r="C49" s="9">
        <f aca="true" t="shared" si="16" ref="C49:L49">SUM(C48:C48)</f>
        <v>3196321</v>
      </c>
      <c r="D49" s="9">
        <f t="shared" si="16"/>
        <v>3196320.32</v>
      </c>
      <c r="E49" s="9">
        <f t="shared" si="16"/>
        <v>3178220.32</v>
      </c>
      <c r="F49" s="9">
        <f t="shared" si="16"/>
        <v>2644493.68</v>
      </c>
      <c r="G49" s="9">
        <f t="shared" si="16"/>
        <v>395960.19999999966</v>
      </c>
      <c r="H49" s="9">
        <f t="shared" si="16"/>
        <v>137766.44</v>
      </c>
      <c r="I49" s="9">
        <f t="shared" si="16"/>
        <v>0</v>
      </c>
      <c r="J49" s="9">
        <f t="shared" si="16"/>
        <v>0</v>
      </c>
      <c r="K49" s="9">
        <f t="shared" si="16"/>
        <v>0</v>
      </c>
      <c r="L49" s="9">
        <f t="shared" si="16"/>
        <v>18100</v>
      </c>
      <c r="M49" s="9">
        <f>SUM(M48:M48)</f>
        <v>18100</v>
      </c>
      <c r="N49" s="9">
        <f>SUM(N48:N48)</f>
        <v>0</v>
      </c>
    </row>
    <row r="50" spans="1:14" s="19" customFormat="1" ht="24.75" customHeight="1">
      <c r="A50" s="16" t="s">
        <v>54</v>
      </c>
      <c r="B50" s="26" t="s">
        <v>55</v>
      </c>
      <c r="C50" s="18">
        <v>280055</v>
      </c>
      <c r="D50" s="18">
        <v>280054.87</v>
      </c>
      <c r="E50" s="18">
        <v>280054.87</v>
      </c>
      <c r="F50" s="18">
        <v>244612.13</v>
      </c>
      <c r="G50" s="8">
        <f>E50-F50-H50-I50-J50-K50</f>
        <v>35442.73999999999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" customHeight="1">
      <c r="A51" s="39" t="s">
        <v>32</v>
      </c>
      <c r="B51" s="39"/>
      <c r="C51" s="9">
        <f aca="true" t="shared" si="17" ref="C51:L51">SUM(C50:C50)</f>
        <v>280055</v>
      </c>
      <c r="D51" s="9">
        <f t="shared" si="17"/>
        <v>280054.87</v>
      </c>
      <c r="E51" s="9">
        <f t="shared" si="17"/>
        <v>280054.87</v>
      </c>
      <c r="F51" s="9">
        <f t="shared" si="17"/>
        <v>244612.13</v>
      </c>
      <c r="G51" s="9">
        <f t="shared" si="17"/>
        <v>35442.73999999999</v>
      </c>
      <c r="H51" s="9">
        <f>SUM(H50:H50)</f>
        <v>0</v>
      </c>
      <c r="I51" s="9">
        <f>SUM(I50:I50)</f>
        <v>0</v>
      </c>
      <c r="J51" s="9">
        <f>SUM(J50:J50)</f>
        <v>0</v>
      </c>
      <c r="K51" s="9">
        <f t="shared" si="17"/>
        <v>0</v>
      </c>
      <c r="L51" s="9">
        <f t="shared" si="17"/>
        <v>0</v>
      </c>
      <c r="M51" s="9">
        <f>SUM(M50:M50)</f>
        <v>0</v>
      </c>
      <c r="N51" s="9">
        <f>SUM(N50:N50)</f>
        <v>0</v>
      </c>
    </row>
    <row r="52" spans="1:14" ht="26.25" customHeight="1">
      <c r="A52" s="14" t="s">
        <v>56</v>
      </c>
      <c r="B52" s="25" t="s">
        <v>57</v>
      </c>
      <c r="C52" s="7">
        <v>15282627</v>
      </c>
      <c r="D52" s="7">
        <v>14564529.32</v>
      </c>
      <c r="E52" s="7">
        <f>D52-L52</f>
        <v>11304651.2</v>
      </c>
      <c r="F52" s="7">
        <v>3425092.42</v>
      </c>
      <c r="G52" s="8">
        <f>E52-F52-H52-I52-J52-K52</f>
        <v>2608589.709999999</v>
      </c>
      <c r="H52" s="7">
        <v>425991.21</v>
      </c>
      <c r="I52" s="29">
        <v>2850403.77</v>
      </c>
      <c r="J52" s="18">
        <v>641686.44</v>
      </c>
      <c r="K52" s="29">
        <v>1352887.65</v>
      </c>
      <c r="L52" s="8">
        <v>3259878.12</v>
      </c>
      <c r="M52" s="8">
        <v>2779878.12</v>
      </c>
      <c r="N52" s="8">
        <v>211522.97</v>
      </c>
    </row>
    <row r="53" spans="1:14" ht="15" customHeight="1">
      <c r="A53" s="39" t="s">
        <v>32</v>
      </c>
      <c r="B53" s="39"/>
      <c r="C53" s="9">
        <f aca="true" t="shared" si="18" ref="C53:I53">SUM(C52:C52)</f>
        <v>15282627</v>
      </c>
      <c r="D53" s="9">
        <f t="shared" si="18"/>
        <v>14564529.32</v>
      </c>
      <c r="E53" s="9">
        <f t="shared" si="18"/>
        <v>11304651.2</v>
      </c>
      <c r="F53" s="9">
        <f t="shared" si="18"/>
        <v>3425092.42</v>
      </c>
      <c r="G53" s="9">
        <f t="shared" si="18"/>
        <v>2608589.709999999</v>
      </c>
      <c r="H53" s="9">
        <f t="shared" si="18"/>
        <v>425991.21</v>
      </c>
      <c r="I53" s="9">
        <f t="shared" si="18"/>
        <v>2850403.77</v>
      </c>
      <c r="J53" s="9">
        <f>SUM(J52:J52)</f>
        <v>641686.44</v>
      </c>
      <c r="K53" s="9">
        <f>SUM(K52:K52)</f>
        <v>1352887.65</v>
      </c>
      <c r="L53" s="9">
        <f>SUM(L52:L52)</f>
        <v>3259878.12</v>
      </c>
      <c r="M53" s="9">
        <f>SUM(M52:M52)</f>
        <v>2779878.12</v>
      </c>
      <c r="N53" s="9">
        <f>SUM(N52:N52)</f>
        <v>211522.97</v>
      </c>
    </row>
    <row r="54" spans="1:16" ht="21.75" customHeight="1">
      <c r="A54" s="42" t="s">
        <v>58</v>
      </c>
      <c r="B54" s="42"/>
      <c r="C54" s="27">
        <f aca="true" t="shared" si="19" ref="C54:N54">C13+C15+C17+C19+C21+C23+C25+C28+C30+C32+C34+C36+C38+C40+C42+C44+C47+C49+C51+C53</f>
        <v>51945049.03</v>
      </c>
      <c r="D54" s="27">
        <f t="shared" si="19"/>
        <v>49446991.05</v>
      </c>
      <c r="E54" s="27">
        <f t="shared" si="19"/>
        <v>45920011.78999999</v>
      </c>
      <c r="F54" s="27">
        <f t="shared" si="19"/>
        <v>26259915.409999996</v>
      </c>
      <c r="G54" s="27">
        <f t="shared" si="19"/>
        <v>13058982.460000003</v>
      </c>
      <c r="H54" s="27">
        <f t="shared" si="19"/>
        <v>1591875.15</v>
      </c>
      <c r="I54" s="27">
        <f t="shared" si="19"/>
        <v>2850403.77</v>
      </c>
      <c r="J54" s="27">
        <f t="shared" si="19"/>
        <v>805947.3499999999</v>
      </c>
      <c r="K54" s="27">
        <f t="shared" si="19"/>
        <v>1352887.65</v>
      </c>
      <c r="L54" s="27">
        <f t="shared" si="19"/>
        <v>3526979.2600000002</v>
      </c>
      <c r="M54" s="27">
        <f t="shared" si="19"/>
        <v>3046979.2600000002</v>
      </c>
      <c r="N54" s="27">
        <f t="shared" si="19"/>
        <v>211522.97</v>
      </c>
      <c r="P54" s="28"/>
    </row>
    <row r="56" spans="5:13" ht="11.25">
      <c r="E56" s="28"/>
      <c r="L56" s="28"/>
      <c r="M56" s="28"/>
    </row>
    <row r="57" spans="5:13" ht="11.25">
      <c r="E57" s="28"/>
      <c r="F57" s="28"/>
      <c r="J57" s="28"/>
      <c r="M57" s="28"/>
    </row>
    <row r="58" spans="6:13" ht="11.25">
      <c r="F58" s="28"/>
      <c r="M58" s="28"/>
    </row>
  </sheetData>
  <mergeCells count="41">
    <mergeCell ref="A51:B51"/>
    <mergeCell ref="A53:B53"/>
    <mergeCell ref="A54:B54"/>
    <mergeCell ref="A42:B42"/>
    <mergeCell ref="A44:B44"/>
    <mergeCell ref="A47:B47"/>
    <mergeCell ref="A49:B49"/>
    <mergeCell ref="A34:B34"/>
    <mergeCell ref="A36:B36"/>
    <mergeCell ref="A38:B38"/>
    <mergeCell ref="A40:B40"/>
    <mergeCell ref="A25:B25"/>
    <mergeCell ref="A28:B28"/>
    <mergeCell ref="A30:B30"/>
    <mergeCell ref="A32:B32"/>
    <mergeCell ref="A17:B17"/>
    <mergeCell ref="A19:B19"/>
    <mergeCell ref="A21:B21"/>
    <mergeCell ref="A23:B23"/>
    <mergeCell ref="C6:C10"/>
    <mergeCell ref="D6:D10"/>
    <mergeCell ref="E6:K6"/>
    <mergeCell ref="L6:L10"/>
    <mergeCell ref="A13:B13"/>
    <mergeCell ref="A15:B15"/>
    <mergeCell ref="A6:A10"/>
    <mergeCell ref="B6:B10"/>
    <mergeCell ref="M6:N6"/>
    <mergeCell ref="E7:E10"/>
    <mergeCell ref="F7:F10"/>
    <mergeCell ref="G7:G10"/>
    <mergeCell ref="H7:H10"/>
    <mergeCell ref="I7:I10"/>
    <mergeCell ref="J7:J10"/>
    <mergeCell ref="K7:K10"/>
    <mergeCell ref="M7:M10"/>
    <mergeCell ref="N7:N10"/>
    <mergeCell ref="I1:M1"/>
    <mergeCell ref="I2:M2"/>
    <mergeCell ref="I3:M3"/>
    <mergeCell ref="A4:L4"/>
  </mergeCells>
  <printOptions/>
  <pageMargins left="0.1968503937007874" right="0" top="1.0236220472440944" bottom="0.6692913385826772" header="0.5118110236220472" footer="0.1968503937007874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a.baganc</cp:lastModifiedBy>
  <cp:lastPrinted>2012-03-28T11:56:07Z</cp:lastPrinted>
  <dcterms:created xsi:type="dcterms:W3CDTF">2012-03-28T11:09:24Z</dcterms:created>
  <dcterms:modified xsi:type="dcterms:W3CDTF">2012-03-29T12:35:25Z</dcterms:modified>
  <cp:category/>
  <cp:version/>
  <cp:contentType/>
  <cp:contentStatus/>
</cp:coreProperties>
</file>