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00" windowHeight="12435" activeTab="0"/>
  </bookViews>
  <sheets>
    <sheet name="Tabela 4" sheetId="1" r:id="rId1"/>
  </sheets>
  <definedNames/>
  <calcPr fullCalcOnLoad="1"/>
</workbook>
</file>

<file path=xl/sharedStrings.xml><?xml version="1.0" encoding="utf-8"?>
<sst xmlns="http://schemas.openxmlformats.org/spreadsheetml/2006/main" count="100" uniqueCount="57">
  <si>
    <t>Z tego</t>
  </si>
  <si>
    <t>świadczenia na rzecz osób fizycznych;</t>
  </si>
  <si>
    <t>wynagrodzenia i składki od nich naliczane</t>
  </si>
  <si>
    <t>wydatki związane z realizacją ich statutowych zadań;</t>
  </si>
  <si>
    <t xml:space="preserve">Wykonane wydatki ogółem </t>
  </si>
  <si>
    <t>1.</t>
  </si>
  <si>
    <t>2.</t>
  </si>
  <si>
    <t>3.</t>
  </si>
  <si>
    <t>4.</t>
  </si>
  <si>
    <t>5.</t>
  </si>
  <si>
    <t>6.</t>
  </si>
  <si>
    <t>7.</t>
  </si>
  <si>
    <t>8.</t>
  </si>
  <si>
    <t xml:space="preserve">Wyszczególnienie </t>
  </si>
  <si>
    <t>9.</t>
  </si>
  <si>
    <t>10.</t>
  </si>
  <si>
    <t xml:space="preserve">L.p </t>
  </si>
  <si>
    <t xml:space="preserve">1. </t>
  </si>
  <si>
    <t xml:space="preserve">RAZEM </t>
  </si>
  <si>
    <t xml:space="preserve">Zespół Szkół Specjalnych w Lubiążu ul. A.Mickiewicza 1, 56-110 Lubiąż </t>
  </si>
  <si>
    <t xml:space="preserve">Zespół Szkół Zawodowych w Wołowie ul. Spacerowa 1, 56-100 Wołów </t>
  </si>
  <si>
    <t xml:space="preserve">Zespół Szkół im. Tadeusza Kościuszki w Wołowie ul. Tadeusza Kościuszki 27, 56-100 Wołów </t>
  </si>
  <si>
    <t xml:space="preserve">Powiatowy Zespół Szkół w Brzegu Dolnym ul. Wilcza 10, 56-120 Brzeg Dolny </t>
  </si>
  <si>
    <t xml:space="preserve">Zespół Szkół Zawodowych w Brzegu Dolnym im. Komisji Edukacji Narodowej ul. 1-go Maja 1a, 56-120 Brzeg Dolny </t>
  </si>
  <si>
    <t xml:space="preserve">Łączne wykonanie </t>
  </si>
  <si>
    <t xml:space="preserve">Zespół Placówek Resocjalizacyjnych w Brzegu Dolnym ul. 1-go Maja 21, 56-120 Brzeg Dolny </t>
  </si>
  <si>
    <t xml:space="preserve">Wydatki bieżące </t>
  </si>
  <si>
    <t xml:space="preserve">Powiatowe Centrum Edukacji i Pomocy Psychologiczno – Pedagogicznej ul. Tadeusza Kościuszki 27,  56-100 Wołów </t>
  </si>
  <si>
    <t xml:space="preserve">Wydatki majątkowe </t>
  </si>
  <si>
    <t xml:space="preserve">Powiatowy Urząd Pracy w Wołowie Plac Piastowski 2, 56-100 Wołów </t>
  </si>
  <si>
    <t xml:space="preserve">Zarząd Dróg Powiatowych w Wołowie ul. Piłsudskiego 10, 56-100 Wołów </t>
  </si>
  <si>
    <t>Powiatowy Ośrodek Wsparcia-Środowiskowy Dom Samopomocy w Wołowie ul. Inwalidów Wojennych 26, 56-100 Wołów</t>
  </si>
  <si>
    <t xml:space="preserve">Powiatowa Wielofunkcyjna Placówka Opiekuńczo – Wychowawcza w Godzięcinie Godzięcin 50 D, 56-120 Brzeg Dolny </t>
  </si>
  <si>
    <t>Starostwo Powiatowe w Wołowie Plac Piastowski 2, 56-100 Wołów</t>
  </si>
  <si>
    <t xml:space="preserve">dotacje na zadania bieżące </t>
  </si>
  <si>
    <t>wydatki na programy finansowane z udziałem środków, o których mowa w art. 5 ust. 1 pkt 2 i 3</t>
  </si>
  <si>
    <t>11.</t>
  </si>
  <si>
    <t>12.</t>
  </si>
  <si>
    <t>obsługa długu wraz z udzielonymi  poręczeniami i gwarancjami</t>
  </si>
  <si>
    <t xml:space="preserve">Powiatowy Insektorat Nadzoru Budowlanego </t>
  </si>
  <si>
    <t xml:space="preserve">Powiatowe Centrum Pomocy Rodzinie w Wołowie ul. Inwalidów Wojennych 26, 56-100 Wołów  </t>
  </si>
  <si>
    <t>inwestycje  i zakupy inwestycyjne</t>
  </si>
  <si>
    <t>13.</t>
  </si>
  <si>
    <t>14.</t>
  </si>
  <si>
    <t>16.</t>
  </si>
  <si>
    <t>17.</t>
  </si>
  <si>
    <t>18.</t>
  </si>
  <si>
    <t>19.</t>
  </si>
  <si>
    <t>20.</t>
  </si>
  <si>
    <t>do sprawozdania w wykonania budżetu</t>
  </si>
  <si>
    <t xml:space="preserve">Zespół Szkół Specjalnych nr 4 w Wołowie ul. Inwalidów Wojennych 10, 56-100 Wołów </t>
  </si>
  <si>
    <t xml:space="preserve">Liceum Ogólnokształcące im.M.Kopernika w Wołowie pl. Jana III Sobieskiego 2,   56-100 Wołów </t>
  </si>
  <si>
    <t xml:space="preserve">Zestawienie wykonanych wydatków  powiatowych jednostek organizacyjnych wg kierunków wydatkowania na dzień 31.12.2013r. </t>
  </si>
  <si>
    <t xml:space="preserve">Powiatu Wołowskiego za 2013r. </t>
  </si>
  <si>
    <t xml:space="preserve">Plan wydatków na 31.12.2013r. </t>
  </si>
  <si>
    <t>Komenda Powiatowa Państwowej Straży Pożarnej w Wołowie</t>
  </si>
  <si>
    <t>Tabela nr 4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</si>
</sst>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  <numFmt numFmtId="169" formatCode="0.0%"/>
  </numFmts>
  <fonts count="28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Verdana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sz val="7.5"/>
      <color indexed="8"/>
      <name val="Arial"/>
      <family val="2"/>
    </font>
    <font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21" borderId="4" applyNumberFormat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20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" borderId="0" applyNumberFormat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5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2" fontId="1" fillId="0" borderId="10" xfId="0" applyNumberFormat="1" applyFont="1" applyBorder="1" applyAlignment="1">
      <alignment horizontal="center" vertical="center"/>
    </xf>
    <xf numFmtId="2" fontId="1" fillId="0" borderId="11" xfId="0" applyNumberFormat="1" applyFont="1" applyBorder="1" applyAlignment="1">
      <alignment vertical="center" wrapText="1"/>
    </xf>
    <xf numFmtId="2" fontId="1" fillId="0" borderId="11" xfId="0" applyNumberFormat="1" applyFont="1" applyBorder="1" applyAlignment="1">
      <alignment horizontal="center" vertical="center"/>
    </xf>
    <xf numFmtId="2" fontId="1" fillId="24" borderId="11" xfId="0" applyNumberFormat="1" applyFont="1" applyFill="1" applyBorder="1" applyAlignment="1">
      <alignment horizontal="center" vertical="center"/>
    </xf>
    <xf numFmtId="2" fontId="4" fillId="0" borderId="12" xfId="0" applyNumberFormat="1" applyFont="1" applyBorder="1" applyAlignment="1">
      <alignment vertical="center" wrapText="1"/>
    </xf>
    <xf numFmtId="4" fontId="1" fillId="0" borderId="10" xfId="0" applyNumberFormat="1" applyFont="1" applyBorder="1" applyAlignment="1">
      <alignment vertical="center"/>
    </xf>
    <xf numFmtId="4" fontId="7" fillId="0" borderId="10" xfId="0" applyNumberFormat="1" applyFont="1" applyFill="1" applyBorder="1" applyAlignment="1" applyProtection="1">
      <alignment horizontal="right" vertical="center" wrapText="1"/>
      <protection/>
    </xf>
    <xf numFmtId="4" fontId="6" fillId="20" borderId="10" xfId="0" applyNumberFormat="1" applyFont="1" applyFill="1" applyBorder="1" applyAlignment="1" applyProtection="1">
      <alignment vertical="center" wrapText="1"/>
      <protection/>
    </xf>
    <xf numFmtId="4" fontId="1" fillId="24" borderId="10" xfId="0" applyNumberFormat="1" applyFont="1" applyFill="1" applyBorder="1" applyAlignment="1">
      <alignment vertical="center"/>
    </xf>
    <xf numFmtId="4" fontId="6" fillId="25" borderId="10" xfId="0" applyNumberFormat="1" applyFont="1" applyFill="1" applyBorder="1" applyAlignment="1" applyProtection="1">
      <alignment vertical="center" wrapText="1"/>
      <protection/>
    </xf>
    <xf numFmtId="4" fontId="1" fillId="0" borderId="0" xfId="0" applyNumberFormat="1" applyFont="1" applyAlignment="1">
      <alignment/>
    </xf>
    <xf numFmtId="2" fontId="1" fillId="0" borderId="10" xfId="0" applyNumberFormat="1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left" vertical="center" wrapText="1"/>
    </xf>
    <xf numFmtId="2" fontId="1" fillId="0" borderId="11" xfId="0" applyNumberFormat="1" applyFont="1" applyFill="1" applyBorder="1" applyAlignment="1">
      <alignment vertical="center" wrapText="1"/>
    </xf>
    <xf numFmtId="4" fontId="1" fillId="24" borderId="12" xfId="0" applyNumberFormat="1" applyFont="1" applyFill="1" applyBorder="1" applyAlignment="1">
      <alignment vertical="center"/>
    </xf>
    <xf numFmtId="2" fontId="4" fillId="24" borderId="12" xfId="0" applyNumberFormat="1" applyFont="1" applyFill="1" applyBorder="1" applyAlignment="1">
      <alignment vertical="center" wrapText="1"/>
    </xf>
    <xf numFmtId="4" fontId="7" fillId="24" borderId="10" xfId="0" applyNumberFormat="1" applyFont="1" applyFill="1" applyBorder="1" applyAlignment="1" applyProtection="1">
      <alignment horizontal="right" vertical="center" wrapText="1"/>
      <protection/>
    </xf>
    <xf numFmtId="0" fontId="1" fillId="24" borderId="0" xfId="0" applyFont="1" applyFill="1" applyAlignment="1">
      <alignment/>
    </xf>
    <xf numFmtId="2" fontId="1" fillId="24" borderId="11" xfId="0" applyNumberFormat="1" applyFont="1" applyFill="1" applyBorder="1" applyAlignment="1">
      <alignment horizontal="center" vertical="center"/>
    </xf>
    <xf numFmtId="4" fontId="1" fillId="24" borderId="0" xfId="0" applyNumberFormat="1" applyFont="1" applyFill="1" applyAlignment="1">
      <alignment vertical="center"/>
    </xf>
    <xf numFmtId="4" fontId="1" fillId="24" borderId="10" xfId="0" applyNumberFormat="1" applyFont="1" applyFill="1" applyBorder="1" applyAlignment="1">
      <alignment vertical="center"/>
    </xf>
    <xf numFmtId="4" fontId="7" fillId="24" borderId="10" xfId="0" applyNumberFormat="1" applyFont="1" applyFill="1" applyBorder="1" applyAlignment="1" applyProtection="1">
      <alignment horizontal="right" vertical="center" wrapText="1"/>
      <protection/>
    </xf>
    <xf numFmtId="0" fontId="1" fillId="24" borderId="0" xfId="0" applyFont="1" applyFill="1" applyAlignment="1">
      <alignment/>
    </xf>
    <xf numFmtId="2" fontId="4" fillId="24" borderId="13" xfId="0" applyNumberFormat="1" applyFont="1" applyFill="1" applyBorder="1" applyAlignment="1">
      <alignment vertical="center" wrapText="1"/>
    </xf>
    <xf numFmtId="4" fontId="1" fillId="24" borderId="12" xfId="0" applyNumberFormat="1" applyFont="1" applyFill="1" applyBorder="1" applyAlignment="1">
      <alignment vertical="center"/>
    </xf>
    <xf numFmtId="4" fontId="7" fillId="24" borderId="12" xfId="0" applyNumberFormat="1" applyFont="1" applyFill="1" applyBorder="1" applyAlignment="1" applyProtection="1">
      <alignment horizontal="right" vertical="center" wrapText="1"/>
      <protection/>
    </xf>
    <xf numFmtId="4" fontId="1" fillId="26" borderId="12" xfId="0" applyNumberFormat="1" applyFont="1" applyFill="1" applyBorder="1" applyAlignment="1">
      <alignment vertical="center"/>
    </xf>
    <xf numFmtId="2" fontId="1" fillId="24" borderId="0" xfId="0" applyNumberFormat="1" applyFont="1" applyFill="1" applyBorder="1" applyAlignment="1">
      <alignment horizontal="left" vertical="center" wrapText="1"/>
    </xf>
    <xf numFmtId="4" fontId="7" fillId="24" borderId="10" xfId="0" applyNumberFormat="1" applyFont="1" applyFill="1" applyBorder="1" applyAlignment="1" applyProtection="1">
      <alignment vertical="center" wrapText="1"/>
      <protection/>
    </xf>
    <xf numFmtId="4" fontId="1" fillId="24" borderId="10" xfId="0" applyNumberFormat="1" applyFont="1" applyFill="1" applyBorder="1" applyAlignment="1">
      <alignment vertical="center"/>
    </xf>
    <xf numFmtId="2" fontId="4" fillId="24" borderId="12" xfId="0" applyNumberFormat="1" applyFont="1" applyFill="1" applyBorder="1" applyAlignment="1">
      <alignment vertical="center" wrapText="1"/>
    </xf>
    <xf numFmtId="4" fontId="7" fillId="24" borderId="10" xfId="0" applyNumberFormat="1" applyFont="1" applyFill="1" applyBorder="1" applyAlignment="1" applyProtection="1">
      <alignment horizontal="right" vertical="center" wrapText="1"/>
      <protection/>
    </xf>
    <xf numFmtId="0" fontId="1" fillId="17" borderId="10" xfId="0" applyFont="1" applyFill="1" applyBorder="1" applyAlignment="1">
      <alignment vertical="center"/>
    </xf>
    <xf numFmtId="0" fontId="1" fillId="17" borderId="10" xfId="0" applyFont="1" applyFill="1" applyBorder="1" applyAlignment="1">
      <alignment horizontal="left"/>
    </xf>
    <xf numFmtId="4" fontId="1" fillId="17" borderId="10" xfId="0" applyNumberFormat="1" applyFont="1" applyFill="1" applyBorder="1" applyAlignment="1">
      <alignment/>
    </xf>
    <xf numFmtId="4" fontId="7" fillId="24" borderId="10" xfId="0" applyNumberFormat="1" applyFont="1" applyFill="1" applyBorder="1" applyAlignment="1" applyProtection="1">
      <alignment horizontal="right" vertical="center" wrapText="1"/>
      <protection/>
    </xf>
    <xf numFmtId="0" fontId="1" fillId="0" borderId="14" xfId="0" applyFont="1" applyBorder="1" applyAlignment="1">
      <alignment horizontal="center" vertical="center"/>
    </xf>
    <xf numFmtId="4" fontId="7" fillId="0" borderId="14" xfId="0" applyNumberFormat="1" applyFont="1" applyFill="1" applyBorder="1" applyAlignment="1" applyProtection="1">
      <alignment horizontal="right" vertical="center" wrapText="1"/>
      <protection/>
    </xf>
    <xf numFmtId="4" fontId="6" fillId="20" borderId="14" xfId="0" applyNumberFormat="1" applyFont="1" applyFill="1" applyBorder="1" applyAlignment="1" applyProtection="1">
      <alignment vertical="center" wrapText="1"/>
      <protection/>
    </xf>
    <xf numFmtId="4" fontId="7" fillId="24" borderId="14" xfId="0" applyNumberFormat="1" applyFont="1" applyFill="1" applyBorder="1" applyAlignment="1" applyProtection="1">
      <alignment horizontal="right" vertical="center" wrapText="1"/>
      <protection/>
    </xf>
    <xf numFmtId="4" fontId="7" fillId="24" borderId="14" xfId="0" applyNumberFormat="1" applyFont="1" applyFill="1" applyBorder="1" applyAlignment="1" applyProtection="1">
      <alignment horizontal="right" vertical="center" wrapText="1"/>
      <protection/>
    </xf>
    <xf numFmtId="4" fontId="7" fillId="24" borderId="14" xfId="0" applyNumberFormat="1" applyFont="1" applyFill="1" applyBorder="1" applyAlignment="1" applyProtection="1">
      <alignment horizontal="right" vertical="center" wrapText="1"/>
      <protection/>
    </xf>
    <xf numFmtId="4" fontId="7" fillId="24" borderId="14" xfId="0" applyNumberFormat="1" applyFont="1" applyFill="1" applyBorder="1" applyAlignment="1" applyProtection="1">
      <alignment vertical="center" wrapText="1"/>
      <protection/>
    </xf>
    <xf numFmtId="4" fontId="7" fillId="24" borderId="13" xfId="0" applyNumberFormat="1" applyFont="1" applyFill="1" applyBorder="1" applyAlignment="1" applyProtection="1">
      <alignment horizontal="right" vertical="center" wrapText="1"/>
      <protection/>
    </xf>
    <xf numFmtId="4" fontId="6" fillId="25" borderId="14" xfId="0" applyNumberFormat="1" applyFont="1" applyFill="1" applyBorder="1" applyAlignment="1" applyProtection="1">
      <alignment vertical="center" wrapText="1"/>
      <protection/>
    </xf>
    <xf numFmtId="2" fontId="4" fillId="24" borderId="12" xfId="0" applyNumberFormat="1" applyFont="1" applyFill="1" applyBorder="1" applyAlignment="1">
      <alignment horizontal="left" vertical="center" wrapText="1"/>
    </xf>
    <xf numFmtId="0" fontId="7" fillId="0" borderId="15" xfId="0" applyNumberFormat="1" applyFont="1" applyFill="1" applyBorder="1" applyAlignment="1" applyProtection="1">
      <alignment horizontal="center" vertical="center" wrapText="1"/>
      <protection/>
    </xf>
    <xf numFmtId="2" fontId="5" fillId="20" borderId="10" xfId="0" applyNumberFormat="1" applyFont="1" applyFill="1" applyBorder="1" applyAlignment="1">
      <alignment horizontal="center" vertical="center"/>
    </xf>
    <xf numFmtId="2" fontId="5" fillId="25" borderId="10" xfId="0" applyNumberFormat="1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vertical="center" wrapText="1"/>
    </xf>
    <xf numFmtId="0" fontId="7" fillId="0" borderId="14" xfId="0" applyNumberFormat="1" applyFont="1" applyFill="1" applyBorder="1" applyAlignment="1" applyProtection="1">
      <alignment horizontal="center" vertical="center" wrapText="1"/>
      <protection/>
    </xf>
    <xf numFmtId="0" fontId="7" fillId="0" borderId="16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24" borderId="14" xfId="0" applyNumberFormat="1" applyFont="1" applyFill="1" applyBorder="1" applyAlignment="1" applyProtection="1">
      <alignment horizontal="center" vertical="center" wrapText="1"/>
      <protection/>
    </xf>
    <xf numFmtId="0" fontId="7" fillId="24" borderId="10" xfId="0" applyFont="1" applyFill="1" applyBorder="1" applyAlignment="1">
      <alignment horizontal="center" vertical="center" wrapText="1"/>
    </xf>
    <xf numFmtId="0" fontId="7" fillId="24" borderId="11" xfId="0" applyFont="1" applyFill="1" applyBorder="1" applyAlignment="1">
      <alignment horizontal="center" vertical="center" wrapText="1"/>
    </xf>
    <xf numFmtId="0" fontId="7" fillId="24" borderId="17" xfId="0" applyFont="1" applyFill="1" applyBorder="1" applyAlignment="1">
      <alignment horizontal="center" vertical="center" wrapText="1"/>
    </xf>
    <xf numFmtId="0" fontId="7" fillId="24" borderId="15" xfId="0" applyFont="1" applyFill="1" applyBorder="1" applyAlignment="1">
      <alignment horizontal="center" vertical="center" wrapText="1"/>
    </xf>
    <xf numFmtId="0" fontId="8" fillId="24" borderId="11" xfId="0" applyFont="1" applyFill="1" applyBorder="1" applyAlignment="1">
      <alignment horizontal="center" vertical="center" wrapText="1"/>
    </xf>
    <xf numFmtId="0" fontId="8" fillId="24" borderId="17" xfId="0" applyFont="1" applyFill="1" applyBorder="1" applyAlignment="1">
      <alignment horizontal="center" vertical="center" wrapText="1"/>
    </xf>
    <xf numFmtId="0" fontId="8" fillId="24" borderId="15" xfId="0" applyFont="1" applyFill="1" applyBorder="1" applyAlignment="1">
      <alignment horizontal="center" vertical="center" wrapText="1"/>
    </xf>
    <xf numFmtId="0" fontId="9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Font="1" applyBorder="1" applyAlignment="1">
      <alignment horizontal="center" vertical="center"/>
    </xf>
    <xf numFmtId="0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17" xfId="0" applyNumberFormat="1" applyFont="1" applyFill="1" applyBorder="1" applyAlignment="1" applyProtection="1">
      <alignment horizontal="center" vertical="center" wrapText="1"/>
      <protection/>
    </xf>
    <xf numFmtId="0" fontId="6" fillId="24" borderId="0" xfId="0" applyNumberFormat="1" applyFont="1" applyFill="1" applyBorder="1" applyAlignment="1" applyProtection="1">
      <alignment horizontal="left"/>
      <protection locked="0"/>
    </xf>
    <xf numFmtId="0" fontId="7" fillId="24" borderId="0" xfId="0" applyNumberFormat="1" applyFont="1" applyFill="1" applyBorder="1" applyAlignment="1" applyProtection="1">
      <alignment horizontal="left"/>
      <protection locked="0"/>
    </xf>
    <xf numFmtId="0" fontId="10" fillId="0" borderId="0" xfId="0" applyFont="1" applyAlignment="1">
      <alignment horizont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7"/>
  <sheetViews>
    <sheetView tabSelected="1" workbookViewId="0" topLeftCell="A1">
      <selection activeCell="A4" sqref="A4:L4"/>
    </sheetView>
  </sheetViews>
  <sheetFormatPr defaultColWidth="9.140625" defaultRowHeight="12.75"/>
  <cols>
    <col min="1" max="1" width="3.57421875" style="2" customWidth="1"/>
    <col min="2" max="2" width="35.140625" style="5" customWidth="1"/>
    <col min="3" max="3" width="12.57421875" style="1" customWidth="1"/>
    <col min="4" max="6" width="10.7109375" style="1" customWidth="1"/>
    <col min="7" max="7" width="11.421875" style="1" customWidth="1"/>
    <col min="8" max="8" width="10.421875" style="1" customWidth="1"/>
    <col min="9" max="10" width="11.28125" style="1" customWidth="1"/>
    <col min="11" max="11" width="11.00390625" style="1" customWidth="1"/>
    <col min="12" max="12" width="10.421875" style="1" customWidth="1"/>
    <col min="13" max="14" width="10.8515625" style="1" customWidth="1"/>
    <col min="15" max="16384" width="9.140625" style="1" customWidth="1"/>
  </cols>
  <sheetData>
    <row r="1" spans="9:13" ht="11.25">
      <c r="I1" s="74" t="s">
        <v>56</v>
      </c>
      <c r="J1" s="74"/>
      <c r="K1" s="74"/>
      <c r="L1" s="74"/>
      <c r="M1" s="74"/>
    </row>
    <row r="2" spans="9:13" ht="11.25">
      <c r="I2" s="75" t="s">
        <v>49</v>
      </c>
      <c r="J2" s="75"/>
      <c r="K2" s="75"/>
      <c r="L2" s="75"/>
      <c r="M2" s="75"/>
    </row>
    <row r="3" spans="9:13" ht="11.25">
      <c r="I3" s="75" t="s">
        <v>53</v>
      </c>
      <c r="J3" s="75"/>
      <c r="K3" s="75"/>
      <c r="L3" s="75"/>
      <c r="M3" s="75"/>
    </row>
    <row r="4" spans="1:12" ht="15.75" customHeight="1">
      <c r="A4" s="76" t="s">
        <v>52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ht="6" customHeight="1"/>
    <row r="6" spans="1:14" ht="13.5" customHeight="1">
      <c r="A6" s="71" t="s">
        <v>16</v>
      </c>
      <c r="B6" s="72" t="s">
        <v>13</v>
      </c>
      <c r="C6" s="61" t="s">
        <v>54</v>
      </c>
      <c r="D6" s="61" t="s">
        <v>4</v>
      </c>
      <c r="E6" s="59" t="s">
        <v>0</v>
      </c>
      <c r="F6" s="60"/>
      <c r="G6" s="60"/>
      <c r="H6" s="60"/>
      <c r="I6" s="60"/>
      <c r="J6" s="60"/>
      <c r="K6" s="60"/>
      <c r="L6" s="59" t="s">
        <v>28</v>
      </c>
      <c r="M6" s="61" t="s">
        <v>0</v>
      </c>
      <c r="N6" s="61"/>
    </row>
    <row r="7" spans="1:14" ht="3" customHeight="1">
      <c r="A7" s="71"/>
      <c r="B7" s="73"/>
      <c r="C7" s="61"/>
      <c r="D7" s="61"/>
      <c r="E7" s="61" t="s">
        <v>26</v>
      </c>
      <c r="F7" s="61" t="s">
        <v>2</v>
      </c>
      <c r="G7" s="62" t="s">
        <v>3</v>
      </c>
      <c r="H7" s="63" t="s">
        <v>1</v>
      </c>
      <c r="I7" s="64" t="s">
        <v>34</v>
      </c>
      <c r="J7" s="67" t="s">
        <v>35</v>
      </c>
      <c r="K7" s="70" t="s">
        <v>38</v>
      </c>
      <c r="L7" s="59"/>
      <c r="M7" s="57" t="s">
        <v>41</v>
      </c>
      <c r="N7" s="58" t="s">
        <v>35</v>
      </c>
    </row>
    <row r="8" spans="1:14" ht="5.25" customHeight="1">
      <c r="A8" s="71"/>
      <c r="B8" s="73"/>
      <c r="C8" s="61"/>
      <c r="D8" s="61"/>
      <c r="E8" s="61"/>
      <c r="F8" s="61"/>
      <c r="G8" s="62"/>
      <c r="H8" s="63"/>
      <c r="I8" s="65"/>
      <c r="J8" s="68"/>
      <c r="K8" s="70"/>
      <c r="L8" s="59"/>
      <c r="M8" s="57"/>
      <c r="N8" s="58"/>
    </row>
    <row r="9" spans="1:14" ht="16.5" customHeight="1">
      <c r="A9" s="71"/>
      <c r="B9" s="73"/>
      <c r="C9" s="61"/>
      <c r="D9" s="61"/>
      <c r="E9" s="61"/>
      <c r="F9" s="61"/>
      <c r="G9" s="62"/>
      <c r="H9" s="63"/>
      <c r="I9" s="65"/>
      <c r="J9" s="68"/>
      <c r="K9" s="70"/>
      <c r="L9" s="59"/>
      <c r="M9" s="57"/>
      <c r="N9" s="58"/>
    </row>
    <row r="10" spans="1:14" ht="44.25" customHeight="1">
      <c r="A10" s="71"/>
      <c r="B10" s="52"/>
      <c r="C10" s="61"/>
      <c r="D10" s="61"/>
      <c r="E10" s="61"/>
      <c r="F10" s="61"/>
      <c r="G10" s="62"/>
      <c r="H10" s="63"/>
      <c r="I10" s="66"/>
      <c r="J10" s="69"/>
      <c r="K10" s="70"/>
      <c r="L10" s="59"/>
      <c r="M10" s="57"/>
      <c r="N10" s="58"/>
    </row>
    <row r="11" spans="1:14" ht="15" customHeight="1">
      <c r="A11" s="4" t="s">
        <v>5</v>
      </c>
      <c r="B11" s="4" t="s">
        <v>6</v>
      </c>
      <c r="C11" s="4" t="s">
        <v>7</v>
      </c>
      <c r="D11" s="4" t="s">
        <v>8</v>
      </c>
      <c r="E11" s="4" t="s">
        <v>9</v>
      </c>
      <c r="F11" s="4" t="s">
        <v>10</v>
      </c>
      <c r="G11" s="4" t="s">
        <v>11</v>
      </c>
      <c r="H11" s="4" t="s">
        <v>12</v>
      </c>
      <c r="I11" s="4" t="s">
        <v>14</v>
      </c>
      <c r="J11" s="4" t="s">
        <v>15</v>
      </c>
      <c r="K11" s="4" t="s">
        <v>36</v>
      </c>
      <c r="L11" s="42" t="s">
        <v>37</v>
      </c>
      <c r="M11" s="4" t="s">
        <v>42</v>
      </c>
      <c r="N11" s="4" t="s">
        <v>43</v>
      </c>
    </row>
    <row r="12" spans="1:14" ht="31.5" customHeight="1">
      <c r="A12" s="6" t="s">
        <v>17</v>
      </c>
      <c r="B12" s="7" t="s">
        <v>50</v>
      </c>
      <c r="C12" s="11">
        <v>2255939</v>
      </c>
      <c r="D12" s="11">
        <v>2194233.28</v>
      </c>
      <c r="E12" s="12">
        <f>SUM(D12-M12)</f>
        <v>2185498.6799999997</v>
      </c>
      <c r="F12" s="12">
        <v>1931012.89</v>
      </c>
      <c r="G12" s="12">
        <v>254485.79</v>
      </c>
      <c r="H12" s="12">
        <f>SUM(E12-F12-G12)</f>
        <v>-2.0372681319713593E-10</v>
      </c>
      <c r="I12" s="12">
        <v>0</v>
      </c>
      <c r="J12" s="12">
        <v>0</v>
      </c>
      <c r="K12" s="12">
        <v>0</v>
      </c>
      <c r="L12" s="43">
        <v>8734.6</v>
      </c>
      <c r="M12" s="12">
        <v>8734.6</v>
      </c>
      <c r="N12" s="12">
        <v>0</v>
      </c>
    </row>
    <row r="13" spans="1:14" s="3" customFormat="1" ht="16.5" customHeight="1">
      <c r="A13" s="53" t="s">
        <v>18</v>
      </c>
      <c r="B13" s="53"/>
      <c r="C13" s="13">
        <f>SUM(C12:C12)</f>
        <v>2255939</v>
      </c>
      <c r="D13" s="13">
        <f aca="true" t="shared" si="0" ref="D13:K13">SUM(D12:D12)</f>
        <v>2194233.28</v>
      </c>
      <c r="E13" s="13">
        <f t="shared" si="0"/>
        <v>2185498.6799999997</v>
      </c>
      <c r="F13" s="13">
        <f t="shared" si="0"/>
        <v>1931012.89</v>
      </c>
      <c r="G13" s="13">
        <f t="shared" si="0"/>
        <v>254485.79</v>
      </c>
      <c r="H13" s="13">
        <f t="shared" si="0"/>
        <v>-2.0372681319713593E-10</v>
      </c>
      <c r="I13" s="13">
        <f t="shared" si="0"/>
        <v>0</v>
      </c>
      <c r="J13" s="13">
        <f t="shared" si="0"/>
        <v>0</v>
      </c>
      <c r="K13" s="13">
        <f t="shared" si="0"/>
        <v>0</v>
      </c>
      <c r="L13" s="44">
        <f>SUM(L12:L12)</f>
        <v>8734.6</v>
      </c>
      <c r="M13" s="13">
        <f>SUM(M12:M12)</f>
        <v>8734.6</v>
      </c>
      <c r="N13" s="13">
        <f>SUM(N12:N12)</f>
        <v>0</v>
      </c>
    </row>
    <row r="14" spans="1:14" ht="26.25" customHeight="1">
      <c r="A14" s="8" t="s">
        <v>6</v>
      </c>
      <c r="B14" s="7" t="s">
        <v>19</v>
      </c>
      <c r="C14" s="11">
        <v>1493959</v>
      </c>
      <c r="D14" s="11">
        <v>1489825.99</v>
      </c>
      <c r="E14" s="12">
        <f>SUM(D14-M14)</f>
        <v>1489825.99</v>
      </c>
      <c r="F14" s="11">
        <v>1254274</v>
      </c>
      <c r="G14" s="37">
        <v>156547.54</v>
      </c>
      <c r="H14" s="41">
        <f>SUM(E14-F14-G14)</f>
        <v>79004.44999999998</v>
      </c>
      <c r="I14" s="11">
        <v>0</v>
      </c>
      <c r="J14" s="11">
        <v>0</v>
      </c>
      <c r="K14" s="11">
        <v>0</v>
      </c>
      <c r="L14" s="43">
        <v>0</v>
      </c>
      <c r="M14" s="12">
        <v>0</v>
      </c>
      <c r="N14" s="12">
        <v>0</v>
      </c>
    </row>
    <row r="15" spans="1:14" s="3" customFormat="1" ht="14.25" customHeight="1">
      <c r="A15" s="53" t="s">
        <v>18</v>
      </c>
      <c r="B15" s="53"/>
      <c r="C15" s="13">
        <f>SUM(C14:C14)</f>
        <v>1493959</v>
      </c>
      <c r="D15" s="13">
        <f aca="true" t="shared" si="1" ref="D15:K15">SUM(D14:D14)</f>
        <v>1489825.99</v>
      </c>
      <c r="E15" s="13">
        <f t="shared" si="1"/>
        <v>1489825.99</v>
      </c>
      <c r="F15" s="13">
        <f t="shared" si="1"/>
        <v>1254274</v>
      </c>
      <c r="G15" s="13">
        <f t="shared" si="1"/>
        <v>156547.54</v>
      </c>
      <c r="H15" s="13">
        <f t="shared" si="1"/>
        <v>79004.44999999998</v>
      </c>
      <c r="I15" s="13">
        <f t="shared" si="1"/>
        <v>0</v>
      </c>
      <c r="J15" s="13">
        <f t="shared" si="1"/>
        <v>0</v>
      </c>
      <c r="K15" s="13">
        <f t="shared" si="1"/>
        <v>0</v>
      </c>
      <c r="L15" s="44">
        <f>SUM(L14:L14)</f>
        <v>0</v>
      </c>
      <c r="M15" s="13">
        <f>SUM(M14:M14)</f>
        <v>0</v>
      </c>
      <c r="N15" s="13">
        <f>SUM(N14:N14)</f>
        <v>0</v>
      </c>
    </row>
    <row r="16" spans="1:14" ht="31.5" customHeight="1">
      <c r="A16" s="6" t="s">
        <v>7</v>
      </c>
      <c r="B16" s="7" t="s">
        <v>51</v>
      </c>
      <c r="C16" s="14">
        <v>2232328</v>
      </c>
      <c r="D16" s="14">
        <v>2229400.91</v>
      </c>
      <c r="E16" s="12">
        <f>SUM(D16-M16)</f>
        <v>2192900.91</v>
      </c>
      <c r="F16" s="14">
        <v>1789726.16</v>
      </c>
      <c r="G16" s="37">
        <v>345213.72</v>
      </c>
      <c r="H16" s="41">
        <f>SUM(E16-F16-G16)</f>
        <v>57961.03000000026</v>
      </c>
      <c r="I16" s="14">
        <v>0</v>
      </c>
      <c r="J16" s="14">
        <v>0</v>
      </c>
      <c r="K16" s="14">
        <v>0</v>
      </c>
      <c r="L16" s="43">
        <v>36500</v>
      </c>
      <c r="M16" s="12">
        <v>36500</v>
      </c>
      <c r="N16" s="12">
        <v>0</v>
      </c>
    </row>
    <row r="17" spans="1:14" s="3" customFormat="1" ht="18" customHeight="1">
      <c r="A17" s="53" t="s">
        <v>18</v>
      </c>
      <c r="B17" s="53"/>
      <c r="C17" s="13">
        <f>SUM(C16:C16)</f>
        <v>2232328</v>
      </c>
      <c r="D17" s="13">
        <f aca="true" t="shared" si="2" ref="D17:K17">SUM(D16:D16)</f>
        <v>2229400.91</v>
      </c>
      <c r="E17" s="13">
        <f t="shared" si="2"/>
        <v>2192900.91</v>
      </c>
      <c r="F17" s="13">
        <f t="shared" si="2"/>
        <v>1789726.16</v>
      </c>
      <c r="G17" s="13">
        <f t="shared" si="2"/>
        <v>345213.72</v>
      </c>
      <c r="H17" s="13">
        <f t="shared" si="2"/>
        <v>57961.03000000026</v>
      </c>
      <c r="I17" s="13">
        <f t="shared" si="2"/>
        <v>0</v>
      </c>
      <c r="J17" s="13">
        <f t="shared" si="2"/>
        <v>0</v>
      </c>
      <c r="K17" s="13">
        <f t="shared" si="2"/>
        <v>0</v>
      </c>
      <c r="L17" s="44">
        <f>SUM(L16:L16)</f>
        <v>36500</v>
      </c>
      <c r="M17" s="13">
        <f>SUM(M16:M16)</f>
        <v>36500</v>
      </c>
      <c r="N17" s="13">
        <f>SUM(N16:N16)</f>
        <v>0</v>
      </c>
    </row>
    <row r="18" spans="1:14" ht="26.25" customHeight="1">
      <c r="A18" s="17" t="s">
        <v>8</v>
      </c>
      <c r="B18" s="18" t="s">
        <v>20</v>
      </c>
      <c r="C18" s="11">
        <v>2528413.2</v>
      </c>
      <c r="D18" s="11">
        <v>2523981.75</v>
      </c>
      <c r="E18" s="12">
        <f>SUM(D18-M18)</f>
        <v>2222270.09</v>
      </c>
      <c r="F18" s="11">
        <v>1900885.29</v>
      </c>
      <c r="G18" s="12">
        <v>317408.5</v>
      </c>
      <c r="H18" s="37">
        <f>SUM(E18-F18-G18)</f>
        <v>3976.2999999998137</v>
      </c>
      <c r="I18" s="11">
        <v>0</v>
      </c>
      <c r="J18" s="11">
        <v>0</v>
      </c>
      <c r="K18" s="11">
        <v>0</v>
      </c>
      <c r="L18" s="43">
        <v>301711.66</v>
      </c>
      <c r="M18" s="12">
        <v>301711.66</v>
      </c>
      <c r="N18" s="12">
        <v>0</v>
      </c>
    </row>
    <row r="19" spans="1:14" s="3" customFormat="1" ht="15" customHeight="1">
      <c r="A19" s="56" t="s">
        <v>18</v>
      </c>
      <c r="B19" s="56"/>
      <c r="C19" s="13">
        <f>SUM(C18:C18)</f>
        <v>2528413.2</v>
      </c>
      <c r="D19" s="13">
        <f aca="true" t="shared" si="3" ref="D19:K19">SUM(D18:D18)</f>
        <v>2523981.75</v>
      </c>
      <c r="E19" s="13">
        <f t="shared" si="3"/>
        <v>2222270.09</v>
      </c>
      <c r="F19" s="13">
        <f t="shared" si="3"/>
        <v>1900885.29</v>
      </c>
      <c r="G19" s="13">
        <f t="shared" si="3"/>
        <v>317408.5</v>
      </c>
      <c r="H19" s="13">
        <f t="shared" si="3"/>
        <v>3976.2999999998137</v>
      </c>
      <c r="I19" s="13">
        <f t="shared" si="3"/>
        <v>0</v>
      </c>
      <c r="J19" s="13">
        <f t="shared" si="3"/>
        <v>0</v>
      </c>
      <c r="K19" s="13">
        <f t="shared" si="3"/>
        <v>0</v>
      </c>
      <c r="L19" s="44">
        <f>SUM(L18:L18)</f>
        <v>301711.66</v>
      </c>
      <c r="M19" s="13">
        <f>SUM(M18:M18)</f>
        <v>301711.66</v>
      </c>
      <c r="N19" s="13">
        <f>SUM(N18:N18)</f>
        <v>0</v>
      </c>
    </row>
    <row r="20" spans="1:14" ht="35.25" customHeight="1">
      <c r="A20" s="17" t="s">
        <v>9</v>
      </c>
      <c r="B20" s="19" t="s">
        <v>21</v>
      </c>
      <c r="C20" s="14">
        <v>5786858.65</v>
      </c>
      <c r="D20" s="14">
        <v>5318458.94</v>
      </c>
      <c r="E20" s="12">
        <f>SUM(D20-M20)</f>
        <v>5176372.970000001</v>
      </c>
      <c r="F20" s="14">
        <v>3599538.45</v>
      </c>
      <c r="G20" s="12">
        <v>1549855.92</v>
      </c>
      <c r="H20" s="37">
        <f>SUM(E20-F20-G20)</f>
        <v>26978.60000000056</v>
      </c>
      <c r="I20" s="14">
        <v>0</v>
      </c>
      <c r="J20" s="14">
        <v>0</v>
      </c>
      <c r="K20" s="14">
        <v>0</v>
      </c>
      <c r="L20" s="43">
        <v>142085.97</v>
      </c>
      <c r="M20" s="12">
        <v>142085.97</v>
      </c>
      <c r="N20" s="12">
        <v>0</v>
      </c>
    </row>
    <row r="21" spans="1:14" s="3" customFormat="1" ht="16.5" customHeight="1">
      <c r="A21" s="56" t="s">
        <v>18</v>
      </c>
      <c r="B21" s="56"/>
      <c r="C21" s="13">
        <f>SUM(C20:C20)</f>
        <v>5786858.65</v>
      </c>
      <c r="D21" s="13">
        <f aca="true" t="shared" si="4" ref="D21:K21">SUM(D20:D20)</f>
        <v>5318458.94</v>
      </c>
      <c r="E21" s="13">
        <f t="shared" si="4"/>
        <v>5176372.970000001</v>
      </c>
      <c r="F21" s="13">
        <f t="shared" si="4"/>
        <v>3599538.45</v>
      </c>
      <c r="G21" s="13">
        <f t="shared" si="4"/>
        <v>1549855.92</v>
      </c>
      <c r="H21" s="13">
        <f t="shared" si="4"/>
        <v>26978.60000000056</v>
      </c>
      <c r="I21" s="13">
        <f t="shared" si="4"/>
        <v>0</v>
      </c>
      <c r="J21" s="13">
        <f t="shared" si="4"/>
        <v>0</v>
      </c>
      <c r="K21" s="13">
        <f t="shared" si="4"/>
        <v>0</v>
      </c>
      <c r="L21" s="44">
        <f>SUM(L20:L20)</f>
        <v>142085.97</v>
      </c>
      <c r="M21" s="13">
        <f>SUM(M20:M20)</f>
        <v>142085.97</v>
      </c>
      <c r="N21" s="13">
        <f>SUM(N20:N20)</f>
        <v>0</v>
      </c>
    </row>
    <row r="22" spans="1:14" ht="30" customHeight="1">
      <c r="A22" s="17" t="s">
        <v>10</v>
      </c>
      <c r="B22" s="19" t="s">
        <v>22</v>
      </c>
      <c r="C22" s="11">
        <v>1789734</v>
      </c>
      <c r="D22" s="11">
        <v>1742337.03</v>
      </c>
      <c r="E22" s="12">
        <f>SUM(D22-M22)</f>
        <v>1742337.03</v>
      </c>
      <c r="F22" s="11">
        <v>1370757.31</v>
      </c>
      <c r="G22" s="12">
        <v>370664.72</v>
      </c>
      <c r="H22" s="37">
        <f>SUM(E22-F22-G22)</f>
        <v>915</v>
      </c>
      <c r="I22" s="11">
        <v>0</v>
      </c>
      <c r="J22" s="11">
        <v>0</v>
      </c>
      <c r="K22" s="11">
        <v>0</v>
      </c>
      <c r="L22" s="43">
        <v>0</v>
      </c>
      <c r="M22" s="12">
        <v>0</v>
      </c>
      <c r="N22" s="12">
        <v>0</v>
      </c>
    </row>
    <row r="23" spans="1:14" s="3" customFormat="1" ht="18" customHeight="1">
      <c r="A23" s="56" t="s">
        <v>18</v>
      </c>
      <c r="B23" s="56"/>
      <c r="C23" s="13">
        <f>SUM(C22:C22)</f>
        <v>1789734</v>
      </c>
      <c r="D23" s="13">
        <f aca="true" t="shared" si="5" ref="D23:K23">SUM(D22:D22)</f>
        <v>1742337.03</v>
      </c>
      <c r="E23" s="13">
        <f t="shared" si="5"/>
        <v>1742337.03</v>
      </c>
      <c r="F23" s="13">
        <f t="shared" si="5"/>
        <v>1370757.31</v>
      </c>
      <c r="G23" s="13">
        <f t="shared" si="5"/>
        <v>370664.72</v>
      </c>
      <c r="H23" s="13">
        <f t="shared" si="5"/>
        <v>915</v>
      </c>
      <c r="I23" s="13">
        <f t="shared" si="5"/>
        <v>0</v>
      </c>
      <c r="J23" s="13">
        <f t="shared" si="5"/>
        <v>0</v>
      </c>
      <c r="K23" s="13">
        <f t="shared" si="5"/>
        <v>0</v>
      </c>
      <c r="L23" s="44">
        <f>SUM(L22:L22)</f>
        <v>0</v>
      </c>
      <c r="M23" s="13">
        <f>SUM(M22:M22)</f>
        <v>0</v>
      </c>
      <c r="N23" s="13">
        <f>SUM(N22:N22)</f>
        <v>0</v>
      </c>
    </row>
    <row r="24" spans="1:14" ht="31.5" customHeight="1">
      <c r="A24" s="17" t="s">
        <v>11</v>
      </c>
      <c r="B24" s="19" t="s">
        <v>23</v>
      </c>
      <c r="C24" s="14">
        <v>2115404</v>
      </c>
      <c r="D24" s="14">
        <v>2105445.57</v>
      </c>
      <c r="E24" s="12">
        <f>SUM(D24-M24)</f>
        <v>2065368.0399999998</v>
      </c>
      <c r="F24" s="14">
        <v>1592569.3</v>
      </c>
      <c r="G24" s="37">
        <v>435222.57</v>
      </c>
      <c r="H24" s="37">
        <v>7891.2</v>
      </c>
      <c r="I24" s="14">
        <v>0</v>
      </c>
      <c r="J24" s="35">
        <v>29684.97</v>
      </c>
      <c r="K24" s="14">
        <v>0</v>
      </c>
      <c r="L24" s="43">
        <v>40077.53</v>
      </c>
      <c r="M24" s="12">
        <v>40077.53</v>
      </c>
      <c r="N24" s="12">
        <v>0</v>
      </c>
    </row>
    <row r="25" spans="1:14" ht="14.25" customHeight="1">
      <c r="A25" s="55" t="s">
        <v>18</v>
      </c>
      <c r="B25" s="55"/>
      <c r="C25" s="13">
        <f>SUM(C24:C24)</f>
        <v>2115404</v>
      </c>
      <c r="D25" s="13">
        <f aca="true" t="shared" si="6" ref="D25:K25">SUM(D24:D24)</f>
        <v>2105445.57</v>
      </c>
      <c r="E25" s="13">
        <f t="shared" si="6"/>
        <v>2065368.0399999998</v>
      </c>
      <c r="F25" s="13">
        <f t="shared" si="6"/>
        <v>1592569.3</v>
      </c>
      <c r="G25" s="13">
        <f t="shared" si="6"/>
        <v>435222.57</v>
      </c>
      <c r="H25" s="13">
        <f t="shared" si="6"/>
        <v>7891.2</v>
      </c>
      <c r="I25" s="13">
        <f t="shared" si="6"/>
        <v>0</v>
      </c>
      <c r="J25" s="13">
        <f t="shared" si="6"/>
        <v>29684.97</v>
      </c>
      <c r="K25" s="13">
        <f t="shared" si="6"/>
        <v>0</v>
      </c>
      <c r="L25" s="44">
        <f>SUM(L24:L24)</f>
        <v>40077.53</v>
      </c>
      <c r="M25" s="13">
        <f>SUM(M24:M24)</f>
        <v>40077.53</v>
      </c>
      <c r="N25" s="13">
        <f>SUM(N24:N24)</f>
        <v>0</v>
      </c>
    </row>
    <row r="26" spans="1:14" ht="33.75" customHeight="1">
      <c r="A26" s="17" t="s">
        <v>12</v>
      </c>
      <c r="B26" s="19" t="s">
        <v>25</v>
      </c>
      <c r="C26" s="14">
        <v>6273618.1</v>
      </c>
      <c r="D26" s="14">
        <v>6228227.4</v>
      </c>
      <c r="E26" s="12">
        <f>SUM(D26-M26)</f>
        <v>6228227.4</v>
      </c>
      <c r="F26" s="14">
        <v>4989372.2</v>
      </c>
      <c r="G26" s="12">
        <v>1186626.95</v>
      </c>
      <c r="H26" s="12">
        <f>SUM(E26-F26-G26)</f>
        <v>52228.25000000023</v>
      </c>
      <c r="I26" s="14">
        <v>0</v>
      </c>
      <c r="J26" s="14">
        <v>0</v>
      </c>
      <c r="K26" s="14">
        <v>0</v>
      </c>
      <c r="L26" s="43">
        <v>0</v>
      </c>
      <c r="M26" s="12">
        <v>0</v>
      </c>
      <c r="N26" s="12">
        <v>0</v>
      </c>
    </row>
    <row r="27" spans="1:14" ht="23.25" customHeight="1">
      <c r="A27" s="53" t="s">
        <v>18</v>
      </c>
      <c r="B27" s="53"/>
      <c r="C27" s="13">
        <f>SUM(C26:C26)</f>
        <v>6273618.1</v>
      </c>
      <c r="D27" s="13">
        <f aca="true" t="shared" si="7" ref="D27:K27">SUM(D26:D26)</f>
        <v>6228227.4</v>
      </c>
      <c r="E27" s="13">
        <f t="shared" si="7"/>
        <v>6228227.4</v>
      </c>
      <c r="F27" s="13">
        <f t="shared" si="7"/>
        <v>4989372.2</v>
      </c>
      <c r="G27" s="13">
        <f t="shared" si="7"/>
        <v>1186626.95</v>
      </c>
      <c r="H27" s="13">
        <f t="shared" si="7"/>
        <v>52228.25000000023</v>
      </c>
      <c r="I27" s="13">
        <f t="shared" si="7"/>
        <v>0</v>
      </c>
      <c r="J27" s="13">
        <f t="shared" si="7"/>
        <v>0</v>
      </c>
      <c r="K27" s="13">
        <f t="shared" si="7"/>
        <v>0</v>
      </c>
      <c r="L27" s="44">
        <f>SUM(L26:L26)</f>
        <v>0</v>
      </c>
      <c r="M27" s="13">
        <f>SUM(M26:M26)</f>
        <v>0</v>
      </c>
      <c r="N27" s="13">
        <f>SUM(N26:N26)</f>
        <v>0</v>
      </c>
    </row>
    <row r="28" spans="1:14" ht="32.25" customHeight="1">
      <c r="A28" s="9" t="s">
        <v>14</v>
      </c>
      <c r="B28" s="7" t="s">
        <v>27</v>
      </c>
      <c r="C28" s="14">
        <v>1373464</v>
      </c>
      <c r="D28" s="14">
        <v>1331622.76</v>
      </c>
      <c r="E28" s="12">
        <f>SUM(D28-M28)</f>
        <v>1331622.76</v>
      </c>
      <c r="F28" s="14">
        <v>1142909.5</v>
      </c>
      <c r="G28" s="12">
        <v>188555.76</v>
      </c>
      <c r="H28" s="12">
        <f>SUM(E28-F28-G28)</f>
        <v>157.5</v>
      </c>
      <c r="I28" s="14">
        <v>0</v>
      </c>
      <c r="J28" s="14">
        <v>0</v>
      </c>
      <c r="K28" s="14">
        <v>0</v>
      </c>
      <c r="L28" s="43">
        <v>0</v>
      </c>
      <c r="M28" s="12">
        <v>0</v>
      </c>
      <c r="N28" s="12">
        <v>0</v>
      </c>
    </row>
    <row r="29" spans="1:14" ht="14.25" customHeight="1">
      <c r="A29" s="53" t="s">
        <v>18</v>
      </c>
      <c r="B29" s="53"/>
      <c r="C29" s="13">
        <f>SUM(C28:C28)</f>
        <v>1373464</v>
      </c>
      <c r="D29" s="13">
        <f aca="true" t="shared" si="8" ref="D29:K29">SUM(D28:D28)</f>
        <v>1331622.76</v>
      </c>
      <c r="E29" s="13">
        <f t="shared" si="8"/>
        <v>1331622.76</v>
      </c>
      <c r="F29" s="13">
        <f t="shared" si="8"/>
        <v>1142909.5</v>
      </c>
      <c r="G29" s="13">
        <f t="shared" si="8"/>
        <v>188555.76</v>
      </c>
      <c r="H29" s="13">
        <f t="shared" si="8"/>
        <v>157.5</v>
      </c>
      <c r="I29" s="13">
        <f t="shared" si="8"/>
        <v>0</v>
      </c>
      <c r="J29" s="13">
        <f t="shared" si="8"/>
        <v>0</v>
      </c>
      <c r="K29" s="13">
        <f t="shared" si="8"/>
        <v>0</v>
      </c>
      <c r="L29" s="44">
        <f>SUM(L28:L28)</f>
        <v>0</v>
      </c>
      <c r="M29" s="13">
        <f>SUM(M28:M28)</f>
        <v>0</v>
      </c>
      <c r="N29" s="13">
        <f>SUM(N28:N28)</f>
        <v>0</v>
      </c>
    </row>
    <row r="30" spans="1:14" ht="14.25" customHeight="1">
      <c r="A30" s="4" t="s">
        <v>5</v>
      </c>
      <c r="B30" s="4" t="s">
        <v>6</v>
      </c>
      <c r="C30" s="4" t="s">
        <v>7</v>
      </c>
      <c r="D30" s="4" t="s">
        <v>8</v>
      </c>
      <c r="E30" s="4" t="s">
        <v>9</v>
      </c>
      <c r="F30" s="4" t="s">
        <v>10</v>
      </c>
      <c r="G30" s="4" t="s">
        <v>11</v>
      </c>
      <c r="H30" s="4" t="s">
        <v>12</v>
      </c>
      <c r="I30" s="4" t="s">
        <v>14</v>
      </c>
      <c r="J30" s="4" t="s">
        <v>15</v>
      </c>
      <c r="K30" s="4" t="s">
        <v>36</v>
      </c>
      <c r="L30" s="42" t="s">
        <v>37</v>
      </c>
      <c r="M30" s="4" t="s">
        <v>42</v>
      </c>
      <c r="N30" s="4" t="s">
        <v>43</v>
      </c>
    </row>
    <row r="31" spans="1:14" s="28" customFormat="1" ht="29.25" customHeight="1">
      <c r="A31" s="24" t="s">
        <v>15</v>
      </c>
      <c r="B31" s="36" t="s">
        <v>29</v>
      </c>
      <c r="C31" s="35">
        <v>3204969</v>
      </c>
      <c r="D31" s="35">
        <v>3200699.26</v>
      </c>
      <c r="E31" s="35">
        <f>SUM(F31:H31)</f>
        <v>3200699.26</v>
      </c>
      <c r="F31" s="35">
        <v>872706.83</v>
      </c>
      <c r="G31" s="37">
        <v>2327799.65</v>
      </c>
      <c r="H31" s="35">
        <v>192.78</v>
      </c>
      <c r="I31" s="35">
        <v>0</v>
      </c>
      <c r="J31" s="35">
        <v>0</v>
      </c>
      <c r="K31" s="35">
        <v>0</v>
      </c>
      <c r="L31" s="45">
        <v>0</v>
      </c>
      <c r="M31" s="37">
        <v>0</v>
      </c>
      <c r="N31" s="37">
        <v>0</v>
      </c>
    </row>
    <row r="32" spans="1:14" ht="15" customHeight="1">
      <c r="A32" s="53" t="s">
        <v>18</v>
      </c>
      <c r="B32" s="53"/>
      <c r="C32" s="13">
        <f aca="true" t="shared" si="9" ref="C32:L32">SUM(C31:C31)</f>
        <v>3204969</v>
      </c>
      <c r="D32" s="13">
        <f t="shared" si="9"/>
        <v>3200699.26</v>
      </c>
      <c r="E32" s="13">
        <f t="shared" si="9"/>
        <v>3200699.26</v>
      </c>
      <c r="F32" s="13">
        <f t="shared" si="9"/>
        <v>872706.83</v>
      </c>
      <c r="G32" s="13">
        <f t="shared" si="9"/>
        <v>2327799.65</v>
      </c>
      <c r="H32" s="13">
        <f t="shared" si="9"/>
        <v>192.78</v>
      </c>
      <c r="I32" s="13">
        <f t="shared" si="9"/>
        <v>0</v>
      </c>
      <c r="J32" s="13">
        <f t="shared" si="9"/>
        <v>0</v>
      </c>
      <c r="K32" s="13">
        <f t="shared" si="9"/>
        <v>0</v>
      </c>
      <c r="L32" s="44">
        <f t="shared" si="9"/>
        <v>0</v>
      </c>
      <c r="M32" s="13">
        <f>SUM(M31:M31)</f>
        <v>0</v>
      </c>
      <c r="N32" s="13">
        <f>SUM(N31:N31)</f>
        <v>0</v>
      </c>
    </row>
    <row r="33" spans="1:14" s="28" customFormat="1" ht="30" customHeight="1">
      <c r="A33" s="24" t="s">
        <v>36</v>
      </c>
      <c r="B33" s="29" t="s">
        <v>30</v>
      </c>
      <c r="C33" s="26">
        <v>6529740</v>
      </c>
      <c r="D33" s="26">
        <f>E33+L33</f>
        <v>6326544.96</v>
      </c>
      <c r="E33" s="26">
        <v>3549087.87</v>
      </c>
      <c r="F33" s="25">
        <v>641741</v>
      </c>
      <c r="G33" s="27">
        <v>2900401.71</v>
      </c>
      <c r="H33" s="25">
        <v>6945.16</v>
      </c>
      <c r="I33" s="26">
        <v>0</v>
      </c>
      <c r="J33" s="26">
        <v>0</v>
      </c>
      <c r="K33" s="26">
        <v>0</v>
      </c>
      <c r="L33" s="46">
        <v>2777457.09</v>
      </c>
      <c r="M33" s="27">
        <v>2777457.09</v>
      </c>
      <c r="N33" s="27">
        <v>0</v>
      </c>
    </row>
    <row r="34" spans="1:14" ht="15" customHeight="1">
      <c r="A34" s="53" t="s">
        <v>18</v>
      </c>
      <c r="B34" s="53"/>
      <c r="C34" s="13">
        <f aca="true" t="shared" si="10" ref="C34:L34">SUM(C33:C33)</f>
        <v>6529740</v>
      </c>
      <c r="D34" s="13">
        <f t="shared" si="10"/>
        <v>6326544.96</v>
      </c>
      <c r="E34" s="13">
        <f t="shared" si="10"/>
        <v>3549087.87</v>
      </c>
      <c r="F34" s="13">
        <f t="shared" si="10"/>
        <v>641741</v>
      </c>
      <c r="G34" s="13">
        <f t="shared" si="10"/>
        <v>2900401.71</v>
      </c>
      <c r="H34" s="13">
        <f t="shared" si="10"/>
        <v>6945.16</v>
      </c>
      <c r="I34" s="13">
        <f t="shared" si="10"/>
        <v>0</v>
      </c>
      <c r="J34" s="13">
        <f t="shared" si="10"/>
        <v>0</v>
      </c>
      <c r="K34" s="13">
        <f t="shared" si="10"/>
        <v>0</v>
      </c>
      <c r="L34" s="44">
        <f t="shared" si="10"/>
        <v>2777457.09</v>
      </c>
      <c r="M34" s="13">
        <f>SUM(M33:M33)</f>
        <v>2777457.09</v>
      </c>
      <c r="N34" s="13">
        <f>SUM(N33:N33)</f>
        <v>0</v>
      </c>
    </row>
    <row r="35" spans="1:14" s="23" customFormat="1" ht="36.75" customHeight="1">
      <c r="A35" s="9" t="s">
        <v>37</v>
      </c>
      <c r="B35" s="21" t="s">
        <v>40</v>
      </c>
      <c r="C35" s="14">
        <v>1939868.83</v>
      </c>
      <c r="D35" s="14">
        <v>1764526.15</v>
      </c>
      <c r="E35" s="14">
        <v>1764526.15</v>
      </c>
      <c r="F35" s="14">
        <v>511220.91</v>
      </c>
      <c r="G35" s="22">
        <v>216877.49</v>
      </c>
      <c r="H35" s="14">
        <v>877825.49</v>
      </c>
      <c r="I35" s="14">
        <v>0</v>
      </c>
      <c r="J35" s="14">
        <v>158602.26</v>
      </c>
      <c r="K35" s="14">
        <v>0</v>
      </c>
      <c r="L35" s="47">
        <v>0</v>
      </c>
      <c r="M35" s="22">
        <v>0</v>
      </c>
      <c r="N35" s="22">
        <v>0</v>
      </c>
    </row>
    <row r="36" spans="1:14" ht="15" customHeight="1">
      <c r="A36" s="53" t="s">
        <v>18</v>
      </c>
      <c r="B36" s="53"/>
      <c r="C36" s="13">
        <f aca="true" t="shared" si="11" ref="C36:L36">SUM(C35:C35)</f>
        <v>1939868.83</v>
      </c>
      <c r="D36" s="13">
        <f t="shared" si="11"/>
        <v>1764526.15</v>
      </c>
      <c r="E36" s="13">
        <f t="shared" si="11"/>
        <v>1764526.15</v>
      </c>
      <c r="F36" s="13">
        <f t="shared" si="11"/>
        <v>511220.91</v>
      </c>
      <c r="G36" s="13">
        <f t="shared" si="11"/>
        <v>216877.49</v>
      </c>
      <c r="H36" s="13">
        <f t="shared" si="11"/>
        <v>877825.49</v>
      </c>
      <c r="I36" s="13">
        <f t="shared" si="11"/>
        <v>0</v>
      </c>
      <c r="J36" s="13">
        <f t="shared" si="11"/>
        <v>158602.26</v>
      </c>
      <c r="K36" s="13">
        <f t="shared" si="11"/>
        <v>0</v>
      </c>
      <c r="L36" s="44">
        <f t="shared" si="11"/>
        <v>0</v>
      </c>
      <c r="M36" s="13">
        <f>SUM(M35:M35)</f>
        <v>0</v>
      </c>
      <c r="N36" s="13">
        <f>SUM(N35:N35)</f>
        <v>0</v>
      </c>
    </row>
    <row r="37" spans="1:14" s="23" customFormat="1" ht="41.25" customHeight="1">
      <c r="A37" s="9" t="s">
        <v>44</v>
      </c>
      <c r="B37" s="21" t="s">
        <v>31</v>
      </c>
      <c r="C37" s="14">
        <v>413142</v>
      </c>
      <c r="D37" s="14">
        <v>407210.42</v>
      </c>
      <c r="E37" s="14">
        <v>407210.42</v>
      </c>
      <c r="F37" s="14">
        <v>259805.43</v>
      </c>
      <c r="G37" s="22">
        <v>147404.99</v>
      </c>
      <c r="H37" s="14">
        <v>0</v>
      </c>
      <c r="I37" s="14">
        <v>0</v>
      </c>
      <c r="J37" s="14">
        <v>0</v>
      </c>
      <c r="K37" s="14">
        <v>0</v>
      </c>
      <c r="L37" s="47">
        <v>0</v>
      </c>
      <c r="M37" s="22">
        <v>0</v>
      </c>
      <c r="N37" s="22">
        <v>0</v>
      </c>
    </row>
    <row r="38" spans="1:14" ht="16.5" customHeight="1">
      <c r="A38" s="53" t="s">
        <v>18</v>
      </c>
      <c r="B38" s="53"/>
      <c r="C38" s="13">
        <f aca="true" t="shared" si="12" ref="C38:L38">SUM(C37:C37)</f>
        <v>413142</v>
      </c>
      <c r="D38" s="13">
        <f t="shared" si="12"/>
        <v>407210.42</v>
      </c>
      <c r="E38" s="13">
        <f t="shared" si="12"/>
        <v>407210.42</v>
      </c>
      <c r="F38" s="13">
        <f t="shared" si="12"/>
        <v>259805.43</v>
      </c>
      <c r="G38" s="13">
        <f t="shared" si="12"/>
        <v>147404.99</v>
      </c>
      <c r="H38" s="13">
        <f t="shared" si="12"/>
        <v>0</v>
      </c>
      <c r="I38" s="13">
        <f t="shared" si="12"/>
        <v>0</v>
      </c>
      <c r="J38" s="13">
        <f t="shared" si="12"/>
        <v>0</v>
      </c>
      <c r="K38" s="13">
        <f t="shared" si="12"/>
        <v>0</v>
      </c>
      <c r="L38" s="44">
        <f t="shared" si="12"/>
        <v>0</v>
      </c>
      <c r="M38" s="13">
        <f>SUM(M37:M37)</f>
        <v>0</v>
      </c>
      <c r="N38" s="13">
        <f>SUM(N37:N37)</f>
        <v>0</v>
      </c>
    </row>
    <row r="39" spans="1:14" s="23" customFormat="1" ht="38.25" customHeight="1">
      <c r="A39" s="9" t="s">
        <v>45</v>
      </c>
      <c r="B39" s="21" t="s">
        <v>32</v>
      </c>
      <c r="C39" s="14">
        <v>1232670</v>
      </c>
      <c r="D39" s="14">
        <v>1173383.21</v>
      </c>
      <c r="E39" s="14">
        <v>1109828.89</v>
      </c>
      <c r="F39" s="14">
        <v>843761.96</v>
      </c>
      <c r="G39" s="22">
        <v>230007.15</v>
      </c>
      <c r="H39" s="35">
        <v>36059.78</v>
      </c>
      <c r="I39" s="14">
        <v>0</v>
      </c>
      <c r="J39" s="14">
        <v>0</v>
      </c>
      <c r="K39" s="14">
        <v>0</v>
      </c>
      <c r="L39" s="47">
        <v>63554.32</v>
      </c>
      <c r="M39" s="22">
        <v>63554.32</v>
      </c>
      <c r="N39" s="22">
        <v>0</v>
      </c>
    </row>
    <row r="40" spans="1:14" ht="15" customHeight="1">
      <c r="A40" s="53" t="s">
        <v>18</v>
      </c>
      <c r="B40" s="53"/>
      <c r="C40" s="13">
        <f aca="true" t="shared" si="13" ref="C40:L40">SUM(C39:C39)</f>
        <v>1232670</v>
      </c>
      <c r="D40" s="13">
        <f t="shared" si="13"/>
        <v>1173383.21</v>
      </c>
      <c r="E40" s="13">
        <f t="shared" si="13"/>
        <v>1109828.89</v>
      </c>
      <c r="F40" s="13">
        <f t="shared" si="13"/>
        <v>843761.96</v>
      </c>
      <c r="G40" s="13">
        <f t="shared" si="13"/>
        <v>230007.15</v>
      </c>
      <c r="H40" s="13">
        <f t="shared" si="13"/>
        <v>36059.78</v>
      </c>
      <c r="I40" s="13">
        <f t="shared" si="13"/>
        <v>0</v>
      </c>
      <c r="J40" s="13">
        <f t="shared" si="13"/>
        <v>0</v>
      </c>
      <c r="K40" s="13">
        <f t="shared" si="13"/>
        <v>0</v>
      </c>
      <c r="L40" s="44">
        <f t="shared" si="13"/>
        <v>63554.32</v>
      </c>
      <c r="M40" s="13">
        <f>SUM(M39:M39)</f>
        <v>63554.32</v>
      </c>
      <c r="N40" s="13">
        <f>SUM(N39:N39)</f>
        <v>0</v>
      </c>
    </row>
    <row r="41" spans="1:14" s="23" customFormat="1" ht="24" customHeight="1">
      <c r="A41" s="9" t="s">
        <v>46</v>
      </c>
      <c r="B41" s="51" t="s">
        <v>55</v>
      </c>
      <c r="C41" s="14">
        <v>3610672</v>
      </c>
      <c r="D41" s="14">
        <v>3610561.37</v>
      </c>
      <c r="E41" s="14">
        <v>3610561.37</v>
      </c>
      <c r="F41" s="14">
        <v>3060158.78</v>
      </c>
      <c r="G41" s="22">
        <v>376512.74</v>
      </c>
      <c r="H41" s="35">
        <v>173889.85</v>
      </c>
      <c r="I41" s="14">
        <v>0</v>
      </c>
      <c r="J41" s="14">
        <v>0</v>
      </c>
      <c r="K41" s="14">
        <v>0</v>
      </c>
      <c r="L41" s="47">
        <v>0</v>
      </c>
      <c r="M41" s="22">
        <v>0</v>
      </c>
      <c r="N41" s="22">
        <v>0</v>
      </c>
    </row>
    <row r="42" spans="1:14" ht="15" customHeight="1">
      <c r="A42" s="53" t="s">
        <v>18</v>
      </c>
      <c r="B42" s="53"/>
      <c r="C42" s="13">
        <f aca="true" t="shared" si="14" ref="C42:L42">SUM(C41:C41)</f>
        <v>3610672</v>
      </c>
      <c r="D42" s="13">
        <f t="shared" si="14"/>
        <v>3610561.37</v>
      </c>
      <c r="E42" s="13">
        <f t="shared" si="14"/>
        <v>3610561.37</v>
      </c>
      <c r="F42" s="13">
        <f t="shared" si="14"/>
        <v>3060158.78</v>
      </c>
      <c r="G42" s="13">
        <f t="shared" si="14"/>
        <v>376512.74</v>
      </c>
      <c r="H42" s="13">
        <f t="shared" si="14"/>
        <v>173889.85</v>
      </c>
      <c r="I42" s="13">
        <f t="shared" si="14"/>
        <v>0</v>
      </c>
      <c r="J42" s="13">
        <f t="shared" si="14"/>
        <v>0</v>
      </c>
      <c r="K42" s="13">
        <f t="shared" si="14"/>
        <v>0</v>
      </c>
      <c r="L42" s="44">
        <f t="shared" si="14"/>
        <v>0</v>
      </c>
      <c r="M42" s="13">
        <f>SUM(M41:M41)</f>
        <v>0</v>
      </c>
      <c r="N42" s="13">
        <f>SUM(N41:N41)</f>
        <v>0</v>
      </c>
    </row>
    <row r="43" spans="1:14" s="28" customFormat="1" ht="21.75" customHeight="1">
      <c r="A43" s="24" t="s">
        <v>47</v>
      </c>
      <c r="B43" s="33" t="s">
        <v>39</v>
      </c>
      <c r="C43" s="34">
        <v>311047</v>
      </c>
      <c r="D43" s="34">
        <v>310985.32</v>
      </c>
      <c r="E43" s="34">
        <v>310985.32</v>
      </c>
      <c r="F43" s="34">
        <v>276461.85</v>
      </c>
      <c r="G43" s="34">
        <v>33593.98</v>
      </c>
      <c r="H43" s="34">
        <v>929.49</v>
      </c>
      <c r="I43" s="34">
        <v>0</v>
      </c>
      <c r="J43" s="34">
        <v>0</v>
      </c>
      <c r="K43" s="34">
        <v>0</v>
      </c>
      <c r="L43" s="48">
        <v>0</v>
      </c>
      <c r="M43" s="34">
        <v>0</v>
      </c>
      <c r="N43" s="34">
        <v>0</v>
      </c>
    </row>
    <row r="44" spans="1:14" ht="15" customHeight="1">
      <c r="A44" s="53" t="s">
        <v>18</v>
      </c>
      <c r="B44" s="53"/>
      <c r="C44" s="13">
        <f aca="true" t="shared" si="15" ref="C44:L44">SUM(C43:C43)</f>
        <v>311047</v>
      </c>
      <c r="D44" s="13">
        <f t="shared" si="15"/>
        <v>310985.32</v>
      </c>
      <c r="E44" s="13">
        <f t="shared" si="15"/>
        <v>310985.32</v>
      </c>
      <c r="F44" s="13">
        <f t="shared" si="15"/>
        <v>276461.85</v>
      </c>
      <c r="G44" s="13">
        <f t="shared" si="15"/>
        <v>33593.98</v>
      </c>
      <c r="H44" s="13">
        <f t="shared" si="15"/>
        <v>929.49</v>
      </c>
      <c r="I44" s="13">
        <f t="shared" si="15"/>
        <v>0</v>
      </c>
      <c r="J44" s="13">
        <f t="shared" si="15"/>
        <v>0</v>
      </c>
      <c r="K44" s="13">
        <f t="shared" si="15"/>
        <v>0</v>
      </c>
      <c r="L44" s="44">
        <f t="shared" si="15"/>
        <v>0</v>
      </c>
      <c r="M44" s="13">
        <f>SUM(M43:M43)</f>
        <v>0</v>
      </c>
      <c r="N44" s="13">
        <f>SUM(N43:N43)</f>
        <v>0</v>
      </c>
    </row>
    <row r="45" spans="1:14" ht="22.5" customHeight="1">
      <c r="A45" s="9" t="s">
        <v>48</v>
      </c>
      <c r="B45" s="10" t="s">
        <v>33</v>
      </c>
      <c r="C45" s="20">
        <v>19344696.24</v>
      </c>
      <c r="D45" s="20">
        <f>E45+L45</f>
        <v>16534041.04</v>
      </c>
      <c r="E45" s="30">
        <v>13327107.01</v>
      </c>
      <c r="F45" s="30">
        <v>3882645.09</v>
      </c>
      <c r="G45" s="31">
        <v>2061140.54</v>
      </c>
      <c r="H45" s="30">
        <v>503812.2</v>
      </c>
      <c r="I45" s="32">
        <v>3065642.37</v>
      </c>
      <c r="J45" s="30">
        <v>2434972.94</v>
      </c>
      <c r="K45" s="32">
        <v>1378893.87</v>
      </c>
      <c r="L45" s="49">
        <v>3206934.03</v>
      </c>
      <c r="M45" s="22">
        <v>3206934.03</v>
      </c>
      <c r="N45" s="22">
        <v>2289829.65</v>
      </c>
    </row>
    <row r="46" spans="1:14" ht="15" customHeight="1">
      <c r="A46" s="53" t="s">
        <v>18</v>
      </c>
      <c r="B46" s="53"/>
      <c r="C46" s="13">
        <f aca="true" t="shared" si="16" ref="C46:J46">SUM(C45:C45)</f>
        <v>19344696.24</v>
      </c>
      <c r="D46" s="13">
        <f t="shared" si="16"/>
        <v>16534041.04</v>
      </c>
      <c r="E46" s="13">
        <f t="shared" si="16"/>
        <v>13327107.01</v>
      </c>
      <c r="F46" s="13">
        <f t="shared" si="16"/>
        <v>3882645.09</v>
      </c>
      <c r="G46" s="13">
        <f t="shared" si="16"/>
        <v>2061140.54</v>
      </c>
      <c r="H46" s="13">
        <f t="shared" si="16"/>
        <v>503812.2</v>
      </c>
      <c r="I46" s="13">
        <f t="shared" si="16"/>
        <v>3065642.37</v>
      </c>
      <c r="J46" s="13">
        <f t="shared" si="16"/>
        <v>2434972.94</v>
      </c>
      <c r="K46" s="13">
        <f>SUM(K45:K45)</f>
        <v>1378893.87</v>
      </c>
      <c r="L46" s="44">
        <f>SUM(L45:L45)</f>
        <v>3206934.03</v>
      </c>
      <c r="M46" s="13">
        <f>SUM(M45:M45)</f>
        <v>3206934.03</v>
      </c>
      <c r="N46" s="13">
        <f>SUM(N45:N45)</f>
        <v>2289829.65</v>
      </c>
    </row>
    <row r="47" spans="1:14" ht="21.75" customHeight="1">
      <c r="A47" s="54" t="s">
        <v>24</v>
      </c>
      <c r="B47" s="54"/>
      <c r="C47" s="15">
        <f aca="true" t="shared" si="17" ref="C47:N47">C13+C15+C17+C19+C21+C23+C25+C27+C29+C32+C34+C36+C38+C40+C42+C44+C46</f>
        <v>62436523.019999996</v>
      </c>
      <c r="D47" s="15">
        <f t="shared" si="17"/>
        <v>58491485.36</v>
      </c>
      <c r="E47" s="15">
        <f t="shared" si="17"/>
        <v>51914430.16</v>
      </c>
      <c r="F47" s="15">
        <f t="shared" si="17"/>
        <v>29919546.950000003</v>
      </c>
      <c r="G47" s="15">
        <f t="shared" si="17"/>
        <v>13098319.719999999</v>
      </c>
      <c r="H47" s="15">
        <f t="shared" si="17"/>
        <v>1828767.0800000008</v>
      </c>
      <c r="I47" s="15">
        <f t="shared" si="17"/>
        <v>3065642.37</v>
      </c>
      <c r="J47" s="15">
        <f t="shared" si="17"/>
        <v>2623260.17</v>
      </c>
      <c r="K47" s="15">
        <f t="shared" si="17"/>
        <v>1378893.87</v>
      </c>
      <c r="L47" s="50">
        <f t="shared" si="17"/>
        <v>6577055.199999999</v>
      </c>
      <c r="M47" s="15">
        <f t="shared" si="17"/>
        <v>6577055.199999999</v>
      </c>
      <c r="N47" s="15">
        <f t="shared" si="17"/>
        <v>2289829.65</v>
      </c>
    </row>
    <row r="48" spans="1:14" ht="28.5" customHeight="1" hidden="1">
      <c r="A48" s="38"/>
      <c r="B48" s="39"/>
      <c r="C48" s="40">
        <v>62436523.02</v>
      </c>
      <c r="D48" s="40">
        <v>58491485.36</v>
      </c>
      <c r="E48" s="40">
        <v>51914430.16</v>
      </c>
      <c r="F48" s="40">
        <v>29919546.95</v>
      </c>
      <c r="G48" s="40">
        <f>453190.42+12645129.3</f>
        <v>13098319.72</v>
      </c>
      <c r="H48" s="40">
        <v>1828767.08</v>
      </c>
      <c r="I48" s="40">
        <v>3065642.37</v>
      </c>
      <c r="J48" s="40">
        <v>2623260.17</v>
      </c>
      <c r="K48" s="40">
        <v>1378893.87</v>
      </c>
      <c r="L48" s="40">
        <v>6577055.2</v>
      </c>
      <c r="M48" s="40">
        <v>6577055.2</v>
      </c>
      <c r="N48" s="40">
        <v>2289829.65</v>
      </c>
    </row>
    <row r="49" spans="1:14" ht="27.75" customHeight="1" hidden="1">
      <c r="A49" s="38"/>
      <c r="B49" s="39"/>
      <c r="C49" s="40">
        <f>C47-C48</f>
        <v>0</v>
      </c>
      <c r="D49" s="40">
        <f aca="true" t="shared" si="18" ref="D49:N49">D47-D48</f>
        <v>0</v>
      </c>
      <c r="E49" s="40">
        <f t="shared" si="18"/>
        <v>0</v>
      </c>
      <c r="F49" s="40">
        <f t="shared" si="18"/>
        <v>0</v>
      </c>
      <c r="G49" s="40">
        <f t="shared" si="18"/>
        <v>0</v>
      </c>
      <c r="H49" s="40">
        <f t="shared" si="18"/>
        <v>0</v>
      </c>
      <c r="I49" s="40">
        <f t="shared" si="18"/>
        <v>0</v>
      </c>
      <c r="J49" s="40">
        <f t="shared" si="18"/>
        <v>0</v>
      </c>
      <c r="K49" s="40">
        <f t="shared" si="18"/>
        <v>0</v>
      </c>
      <c r="L49" s="40">
        <f t="shared" si="18"/>
        <v>0</v>
      </c>
      <c r="M49" s="40">
        <f t="shared" si="18"/>
        <v>0</v>
      </c>
      <c r="N49" s="40">
        <f t="shared" si="18"/>
        <v>0</v>
      </c>
    </row>
    <row r="50" spans="6:13" ht="11.25">
      <c r="F50" s="16"/>
      <c r="M50" s="16"/>
    </row>
    <row r="51" ht="11.25">
      <c r="F51" s="16"/>
    </row>
    <row r="53" spans="4:8" ht="11.25">
      <c r="D53" s="16"/>
      <c r="H53" s="16"/>
    </row>
    <row r="55" ht="11.25">
      <c r="H55" s="16"/>
    </row>
    <row r="57" ht="11.25">
      <c r="G57" s="16"/>
    </row>
  </sheetData>
  <mergeCells count="38">
    <mergeCell ref="I1:M1"/>
    <mergeCell ref="I2:M2"/>
    <mergeCell ref="I3:M3"/>
    <mergeCell ref="A4:L4"/>
    <mergeCell ref="E6:K6"/>
    <mergeCell ref="L6:L10"/>
    <mergeCell ref="M6:N6"/>
    <mergeCell ref="E7:E10"/>
    <mergeCell ref="F7:F10"/>
    <mergeCell ref="G7:G10"/>
    <mergeCell ref="H7:H10"/>
    <mergeCell ref="I7:I10"/>
    <mergeCell ref="J7:J10"/>
    <mergeCell ref="K7:K10"/>
    <mergeCell ref="M7:M10"/>
    <mergeCell ref="N7:N10"/>
    <mergeCell ref="A13:B13"/>
    <mergeCell ref="A15:B15"/>
    <mergeCell ref="A6:A10"/>
    <mergeCell ref="B6:B10"/>
    <mergeCell ref="C6:C10"/>
    <mergeCell ref="D6:D10"/>
    <mergeCell ref="A17:B17"/>
    <mergeCell ref="A19:B19"/>
    <mergeCell ref="A21:B21"/>
    <mergeCell ref="A23:B23"/>
    <mergeCell ref="A25:B25"/>
    <mergeCell ref="A27:B27"/>
    <mergeCell ref="A29:B29"/>
    <mergeCell ref="A32:B32"/>
    <mergeCell ref="A34:B34"/>
    <mergeCell ref="A36:B36"/>
    <mergeCell ref="A38:B38"/>
    <mergeCell ref="A40:B40"/>
    <mergeCell ref="A42:B42"/>
    <mergeCell ref="A44:B44"/>
    <mergeCell ref="A46:B46"/>
    <mergeCell ref="A47:B47"/>
  </mergeCells>
  <printOptions/>
  <pageMargins left="0.1968503937007874" right="0.1968503937007874" top="0.7874015748031497" bottom="0.7874015748031497" header="0.5118110236220472" footer="0.5118110236220472"/>
  <pageSetup horizontalDpi="600" verticalDpi="600" orientation="landscape" paperSize="9" scale="85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b.sadowska</dc:creator>
  <cp:keywords/>
  <dc:description/>
  <cp:lastModifiedBy>b.sadowska</cp:lastModifiedBy>
  <cp:lastPrinted>2014-03-27T16:00:34Z</cp:lastPrinted>
  <dcterms:created xsi:type="dcterms:W3CDTF">2011-03-17T11:56:08Z</dcterms:created>
  <dcterms:modified xsi:type="dcterms:W3CDTF">2014-03-27T16:00:37Z</dcterms:modified>
  <cp:category/>
  <cp:version/>
  <cp:contentType/>
  <cp:contentStatus/>
</cp:coreProperties>
</file>