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Tabela nr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<sst xmlns="http://schemas.openxmlformats.org/spreadsheetml/2006/main" count="101" uniqueCount="76">
  <si>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</si>
  <si>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</si>
  <si>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</si>
  <si>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</si>
  <si>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</si>
  <si>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</si>
  <si>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</si>
  <si>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</si>
  <si>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</si>
  <si>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x</t>
  </si>
  <si>
    <t>Lp.</t>
  </si>
  <si>
    <t>Starostwo Powiatowe w Wołowie</t>
  </si>
  <si>
    <t>w tym wydatki na inwestycje i zakupy inwestycyjne finansowane przy:</t>
  </si>
  <si>
    <t>udziale środków własnych</t>
  </si>
  <si>
    <t>udziale środków o których mowa w art.5 ust.1 pkt 2 i 3 uofp</t>
  </si>
  <si>
    <t xml:space="preserve">Wyszczególnienie
</t>
  </si>
  <si>
    <t>L.p.</t>
  </si>
  <si>
    <t>7.</t>
  </si>
  <si>
    <t>8.</t>
  </si>
  <si>
    <t>9.</t>
  </si>
  <si>
    <t>10.</t>
  </si>
  <si>
    <t>11.</t>
  </si>
  <si>
    <t xml:space="preserve">RAZEM </t>
  </si>
  <si>
    <t>Zarząd Dróg Powiatowych w Wołowie</t>
  </si>
  <si>
    <t xml:space="preserve">Ogółem planowane wydatki </t>
  </si>
  <si>
    <t>Dotacja celowa dla Powiatowego Centrum Medycznego w Wołowie Sp z o.o.na zadanie inwestycyjne pn." Zwiększenie efektywności energetycznej poprzez wykonanie termomodernizacji budynku Zakładu Pielęgnacyjno - Opiekuńczego  w Wołowie"</t>
  </si>
  <si>
    <t xml:space="preserve">Roboty budowlane - wykonanie elewacji budynku Zespołu Szkół  Ogólnokształcących  w Wołowie.  </t>
  </si>
  <si>
    <t xml:space="preserve">Modernizacja pracowni komputerowej w Zespole Szkół Zawodowych w Brzegu Dolnym (realizacja podstaw programowych szkolnictwa ponadgimnazjanego) </t>
  </si>
  <si>
    <t xml:space="preserve">Zespół Szkół Zawodowych w Brzegu Dolnym </t>
  </si>
  <si>
    <t xml:space="preserve">Zespół Szkół im. T. Kościuszki w Wołowie </t>
  </si>
  <si>
    <t>Przebudowa budynku polegająca na zmianie konstrukcji dachu wraz z wymianą pokrycia w Zespole Szkół Zawodowych w Wołowie.</t>
  </si>
  <si>
    <t xml:space="preserve">Zespół Szkół Zawodowych w Wołowie </t>
  </si>
  <si>
    <t>Przebudowa budynku Zespołu Szkół im.T. Kościuszki w Wołowie  ul. Kościuszki 27 wraz ze zmianą sposobu użytkowania z dostosowaniem do funkcjonowania  Placówki Opiekuńczo- Wychowawczej Typu Socjalizacyjnego w Godzięcinie.</t>
  </si>
  <si>
    <t>Dostawa wyposażenia dla Placówki Opiekuńczo- Wychowawczej Typu Socjalizacyjnego w Godzięcinie</t>
  </si>
  <si>
    <t xml:space="preserve"> Placówka Opiekuńczo-Wychowawcza Typu Socjalizacyjnego w Godzięcinie</t>
  </si>
  <si>
    <t>Utworzenie Centrum Edukacji Ekologicznej "STACJA WOŁÓW - NATURA 2000" w Wołowie</t>
  </si>
  <si>
    <t xml:space="preserve">Przebudowa budynku na potrzeby stołówki przy Zespole Szkół im. T. Kościuszki w Wołowie. </t>
  </si>
  <si>
    <t>Starostwo Powiatowe w Wołowie (Powiat Wołowski)</t>
  </si>
  <si>
    <t>Remont dachu wraz z częściową wymianą okien w budynku D -1 przy Zespole Szkół im. T. Kościuszki</t>
  </si>
  <si>
    <t>Załącznik nr 8 do uchwały Rady Powiatu Wołowskiego nr …./…../13 w sprawie zmiany budżetu Powiatu Wołowskiego na rok 2013</t>
  </si>
  <si>
    <t>12.</t>
  </si>
  <si>
    <t xml:space="preserve">Dostawa sprężarki tłoczącej </t>
  </si>
  <si>
    <t xml:space="preserve">Renowacja Zamku Piastowskiego przy pl. Piastowskim 2 w Wołowie </t>
  </si>
  <si>
    <t>13.</t>
  </si>
  <si>
    <t xml:space="preserve">"Modernizacja i rozbudowa pracowni gastronomicznej " (realizacja podstaw programowych szkolnictwa ponadgimnazjanego) </t>
  </si>
  <si>
    <t>14.</t>
  </si>
  <si>
    <t xml:space="preserve">"Dostawa serweru stelażowego z kontrolerem"  (realizacja podstaw programowych szkolnictwa ponadgimnazjanego) </t>
  </si>
  <si>
    <t xml:space="preserve">Zespół Szkół Zawodowych w Brzegu Dolnym  </t>
  </si>
  <si>
    <t>15.</t>
  </si>
  <si>
    <t xml:space="preserve">Dostawa kosiarki </t>
  </si>
  <si>
    <t>16.</t>
  </si>
  <si>
    <t xml:space="preserve">Liceum Ogólnokształcące im. M. Kopernika w Wołowie </t>
  </si>
  <si>
    <t>udziale środków z tytułu dotacji i innych źródeł</t>
  </si>
  <si>
    <t>17.</t>
  </si>
  <si>
    <t>Dostawa i montaż systemu audiowizualnego do auli</t>
  </si>
  <si>
    <t>18.</t>
  </si>
  <si>
    <t>Dostawa FortiAnalyzera 100A</t>
  </si>
  <si>
    <t>19.</t>
  </si>
  <si>
    <t>20.</t>
  </si>
  <si>
    <t xml:space="preserve">Przebudowa drogi powiatowej  Nr 1289D ul. Al.Jerozolimskie w Brzegu Dolnym
</t>
  </si>
  <si>
    <t>Dotacja celowa dla Powiatowego Centrum Medycznego w Wołowie Sp z o.o. na zadanie inwestycyjne pn." Usuwanie barier architektonicznych poprzez montaż windy"</t>
  </si>
  <si>
    <r>
      <t xml:space="preserve">Zespół Szkół Specjalnych nr 4 w Wołowie. </t>
    </r>
  </si>
  <si>
    <t>Remont dachu budynku szpitala wraz z termomodernizacją poddasza w Wołowie ul. Inwalidów Wojennych"</t>
  </si>
  <si>
    <t>21.</t>
  </si>
  <si>
    <t>Dostawa wyposażenia do pracowni integracji sensorycznej</t>
  </si>
  <si>
    <t>Dostawa sprzętu komputerowego oraz zestawu do prezentacji multimedialnej (projektor wraz z ekranem projekcyjnym)</t>
  </si>
  <si>
    <t xml:space="preserve">Dostawa sprzętu komputerowego </t>
  </si>
  <si>
    <t xml:space="preserve">Przebudowa drogi powiatowej nr 1286 D Wołów Krzydlina Mała  </t>
  </si>
  <si>
    <t>22.</t>
  </si>
  <si>
    <t>Wykonane wydatki</t>
  </si>
  <si>
    <t>Plan na 2013 r.</t>
  </si>
  <si>
    <t>Wykaz wydatków majątkowych  zrealizowanych  w 2013 roku</t>
  </si>
  <si>
    <t>do sprawozdania w wykonania budżetu</t>
  </si>
  <si>
    <t xml:space="preserve">Powiatu Wołowskiego za 2013r. </t>
  </si>
  <si>
    <t>Tabela nr 6</t>
  </si>
  <si>
    <t>Jednostka realizująca zadanie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</si>
</sst>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_-* #,##0.00\ _z_ł_-;\-* #,##0.00\ _z_ł_-;_-* &quot;-&quot;\ _z_ł_-;_-@_-"/>
    <numFmt numFmtId="170" formatCode="#,##0.0"/>
    <numFmt numFmtId="171" formatCode="0.0"/>
  </numFmts>
  <fonts count="3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7.5"/>
      <name val="Arial"/>
      <family val="0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b/>
      <sz val="7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1" fillId="2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3" fontId="1" fillId="24" borderId="10" xfId="0" applyNumberFormat="1" applyFont="1" applyFill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4" fontId="1" fillId="24" borderId="10" xfId="0" applyNumberFormat="1" applyFont="1" applyFill="1" applyBorder="1" applyAlignment="1">
      <alignment horizontal="right" vertical="center" wrapText="1"/>
    </xf>
    <xf numFmtId="4" fontId="1" fillId="24" borderId="11" xfId="0" applyNumberFormat="1" applyFont="1" applyFill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/>
    </xf>
    <xf numFmtId="4" fontId="32" fillId="24" borderId="10" xfId="0" applyNumberFormat="1" applyFont="1" applyFill="1" applyBorder="1" applyAlignment="1">
      <alignment horizontal="right" vertical="center" wrapText="1"/>
    </xf>
    <xf numFmtId="43" fontId="32" fillId="24" borderId="10" xfId="0" applyNumberFormat="1" applyFont="1" applyFill="1" applyBorder="1" applyAlignment="1">
      <alignment horizontal="right" vertical="center" wrapText="1"/>
    </xf>
    <xf numFmtId="4" fontId="32" fillId="24" borderId="12" xfId="0" applyNumberFormat="1" applyFont="1" applyFill="1" applyBorder="1" applyAlignment="1">
      <alignment horizontal="right" vertical="center" wrapText="1"/>
    </xf>
    <xf numFmtId="4" fontId="32" fillId="24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/>
    </xf>
    <xf numFmtId="4" fontId="1" fillId="24" borderId="12" xfId="0" applyNumberFormat="1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68" fontId="1" fillId="24" borderId="10" xfId="0" applyNumberFormat="1" applyFont="1" applyFill="1" applyBorder="1" applyAlignment="1">
      <alignment horizontal="right" vertical="center" wrapText="1"/>
    </xf>
    <xf numFmtId="0" fontId="10" fillId="24" borderId="10" xfId="0" applyFont="1" applyFill="1" applyBorder="1" applyAlignment="1">
      <alignment vertical="center" wrapText="1"/>
    </xf>
    <xf numFmtId="0" fontId="9" fillId="24" borderId="0" xfId="0" applyFont="1" applyFill="1" applyAlignment="1">
      <alignment vertical="center"/>
    </xf>
    <xf numFmtId="4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vertical="center"/>
    </xf>
    <xf numFmtId="43" fontId="1" fillId="24" borderId="0" xfId="0" applyNumberFormat="1" applyFont="1" applyFill="1" applyAlignment="1">
      <alignment vertical="center"/>
    </xf>
    <xf numFmtId="0" fontId="5" fillId="24" borderId="12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13" fillId="24" borderId="0" xfId="0" applyNumberFormat="1" applyFont="1" applyFill="1" applyBorder="1" applyAlignment="1" applyProtection="1">
      <alignment/>
      <protection locked="0"/>
    </xf>
    <xf numFmtId="0" fontId="14" fillId="24" borderId="0" xfId="0" applyNumberFormat="1" applyFont="1" applyFill="1" applyBorder="1" applyAlignment="1" applyProtection="1">
      <alignment horizontal="left"/>
      <protection locked="0"/>
    </xf>
    <xf numFmtId="0" fontId="11" fillId="20" borderId="12" xfId="0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20" borderId="14" xfId="0" applyFont="1" applyFill="1" applyBorder="1" applyAlignment="1">
      <alignment vertical="center" wrapText="1"/>
    </xf>
    <xf numFmtId="0" fontId="11" fillId="20" borderId="15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1" fillId="2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3" fontId="1" fillId="24" borderId="12" xfId="0" applyNumberFormat="1" applyFont="1" applyFill="1" applyBorder="1" applyAlignment="1">
      <alignment horizontal="right" vertical="center" wrapText="1"/>
    </xf>
    <xf numFmtId="43" fontId="1" fillId="24" borderId="13" xfId="0" applyNumberFormat="1" applyFont="1" applyFill="1" applyBorder="1" applyAlignment="1">
      <alignment horizontal="right" vertical="center" wrapText="1"/>
    </xf>
    <xf numFmtId="43" fontId="1" fillId="24" borderId="1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11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4" fontId="1" fillId="24" borderId="12" xfId="0" applyNumberFormat="1" applyFont="1" applyFill="1" applyBorder="1" applyAlignment="1">
      <alignment horizontal="right" vertical="center" wrapText="1"/>
    </xf>
    <xf numFmtId="4" fontId="1" fillId="24" borderId="13" xfId="0" applyNumberFormat="1" applyFont="1" applyFill="1" applyBorder="1" applyAlignment="1">
      <alignment horizontal="right" vertical="center" wrapText="1"/>
    </xf>
    <xf numFmtId="4" fontId="1" fillId="24" borderId="11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zad\dane\przekierowane\b.sadowska\Pulpit\Powiat%202013\informacja%20opisowana%20I%20p&#243;&#322;rocze%202013r\RIO\Tabela%20nr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5"/>
    </sheetNames>
    <sheetDataSet>
      <sheetData sheetId="0">
        <row r="19">
          <cell r="I19">
            <v>32899.46</v>
          </cell>
        </row>
        <row r="25">
          <cell r="I25">
            <v>5719.5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55"/>
  <sheetViews>
    <sheetView showGridLines="0" tabSelected="1" zoomScalePageLayoutView="0" workbookViewId="0" topLeftCell="A17">
      <selection activeCell="J17" sqref="J17:J19"/>
    </sheetView>
  </sheetViews>
  <sheetFormatPr defaultColWidth="9.00390625" defaultRowHeight="12.75"/>
  <cols>
    <col min="1" max="1" width="6.00390625" style="1" customWidth="1"/>
    <col min="2" max="2" width="5.625" style="1" hidden="1" customWidth="1"/>
    <col min="3" max="3" width="4.625" style="1" customWidth="1"/>
    <col min="4" max="4" width="6.875" style="1" hidden="1" customWidth="1"/>
    <col min="5" max="6" width="8.375" style="1" hidden="1" customWidth="1"/>
    <col min="7" max="7" width="46.375" style="1" customWidth="1"/>
    <col min="8" max="8" width="8.00390625" style="1" hidden="1" customWidth="1"/>
    <col min="9" max="10" width="19.875" style="1" customWidth="1"/>
    <col min="11" max="13" width="17.375" style="1" hidden="1" customWidth="1"/>
    <col min="14" max="14" width="28.00390625" style="20" customWidth="1"/>
    <col min="15" max="15" width="19.25390625" style="1" hidden="1" customWidth="1"/>
    <col min="16" max="29" width="0" style="1" hidden="1" customWidth="1"/>
    <col min="30" max="30" width="17.75390625" style="1" hidden="1" customWidth="1"/>
    <col min="31" max="31" width="14.75390625" style="1" hidden="1" customWidth="1"/>
    <col min="32" max="44" width="0" style="1" hidden="1" customWidth="1"/>
    <col min="45" max="45" width="6.75390625" style="1" customWidth="1"/>
    <col min="46" max="46" width="15.00390625" style="1" bestFit="1" customWidth="1"/>
    <col min="47" max="47" width="15.75390625" style="1" customWidth="1"/>
    <col min="48" max="16384" width="9.125" style="1" customWidth="1"/>
  </cols>
  <sheetData>
    <row r="1" ht="12.75">
      <c r="J1" s="51" t="s">
        <v>74</v>
      </c>
    </row>
    <row r="2" ht="12.75">
      <c r="J2" s="52" t="s">
        <v>72</v>
      </c>
    </row>
    <row r="3" spans="4:13" ht="12.75" customHeight="1">
      <c r="D3" s="72"/>
      <c r="E3" s="72"/>
      <c r="F3" s="72"/>
      <c r="G3" s="72"/>
      <c r="H3" s="72"/>
      <c r="I3" s="72"/>
      <c r="J3" s="52" t="s">
        <v>73</v>
      </c>
      <c r="L3" s="12" t="s">
        <v>39</v>
      </c>
      <c r="M3" s="12"/>
    </row>
    <row r="4" ht="9.75" customHeight="1" hidden="1"/>
    <row r="5" ht="9.75" customHeight="1"/>
    <row r="6" spans="2:14" ht="16.5" customHeight="1">
      <c r="B6" s="86" t="s">
        <v>71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2:14" ht="6.75" customHeight="1" hidden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1"/>
    </row>
    <row r="8" spans="2:14" ht="14.25" customHeight="1">
      <c r="B8" s="74" t="s">
        <v>10</v>
      </c>
      <c r="C8" s="73" t="s">
        <v>16</v>
      </c>
      <c r="D8" s="73" t="s">
        <v>1</v>
      </c>
      <c r="E8" s="73" t="s">
        <v>8</v>
      </c>
      <c r="F8" s="73" t="s">
        <v>2</v>
      </c>
      <c r="G8" s="61" t="s">
        <v>15</v>
      </c>
      <c r="H8" s="53" t="s">
        <v>24</v>
      </c>
      <c r="I8" s="61" t="s">
        <v>70</v>
      </c>
      <c r="J8" s="61" t="s">
        <v>69</v>
      </c>
      <c r="K8" s="57"/>
      <c r="L8" s="57"/>
      <c r="M8" s="58"/>
      <c r="N8" s="61" t="s">
        <v>75</v>
      </c>
    </row>
    <row r="9" spans="2:14" ht="6.75" customHeight="1">
      <c r="B9" s="74"/>
      <c r="C9" s="73"/>
      <c r="D9" s="73"/>
      <c r="E9" s="73"/>
      <c r="F9" s="73"/>
      <c r="G9" s="61"/>
      <c r="H9" s="54"/>
      <c r="I9" s="61"/>
      <c r="J9" s="61"/>
      <c r="K9" s="65" t="s">
        <v>12</v>
      </c>
      <c r="L9" s="61"/>
      <c r="M9" s="61"/>
      <c r="N9" s="61"/>
    </row>
    <row r="10" spans="2:14" ht="9.75" customHeight="1">
      <c r="B10" s="74"/>
      <c r="C10" s="73"/>
      <c r="D10" s="73"/>
      <c r="E10" s="73"/>
      <c r="F10" s="73"/>
      <c r="G10" s="61"/>
      <c r="H10" s="54"/>
      <c r="I10" s="61"/>
      <c r="J10" s="61"/>
      <c r="K10" s="65" t="s">
        <v>13</v>
      </c>
      <c r="L10" s="61" t="s">
        <v>52</v>
      </c>
      <c r="M10" s="61" t="s">
        <v>14</v>
      </c>
      <c r="N10" s="61"/>
    </row>
    <row r="11" spans="2:14" ht="4.5" customHeight="1">
      <c r="B11" s="74"/>
      <c r="C11" s="73"/>
      <c r="D11" s="73"/>
      <c r="E11" s="73"/>
      <c r="F11" s="73"/>
      <c r="G11" s="61"/>
      <c r="H11" s="54"/>
      <c r="I11" s="61"/>
      <c r="J11" s="61"/>
      <c r="K11" s="65"/>
      <c r="L11" s="61"/>
      <c r="M11" s="61"/>
      <c r="N11" s="61"/>
    </row>
    <row r="12" spans="2:14" ht="13.5" customHeight="1" hidden="1">
      <c r="B12" s="74"/>
      <c r="C12" s="73"/>
      <c r="D12" s="73"/>
      <c r="E12" s="73"/>
      <c r="F12" s="73"/>
      <c r="G12" s="61"/>
      <c r="H12" s="55"/>
      <c r="I12" s="61"/>
      <c r="J12" s="61"/>
      <c r="K12" s="65"/>
      <c r="L12" s="61"/>
      <c r="M12" s="61"/>
      <c r="N12" s="61"/>
    </row>
    <row r="13" spans="2:30" s="5" customFormat="1" ht="17.25" customHeight="1">
      <c r="B13" s="4">
        <v>1</v>
      </c>
      <c r="C13" s="37" t="s">
        <v>3</v>
      </c>
      <c r="D13" s="37" t="s">
        <v>4</v>
      </c>
      <c r="E13" s="37" t="s">
        <v>5</v>
      </c>
      <c r="F13" s="37" t="s">
        <v>0</v>
      </c>
      <c r="G13" s="37" t="s">
        <v>4</v>
      </c>
      <c r="H13" s="37" t="s">
        <v>7</v>
      </c>
      <c r="I13" s="37" t="s">
        <v>5</v>
      </c>
      <c r="J13" s="37" t="s">
        <v>0</v>
      </c>
      <c r="K13" s="37" t="s">
        <v>18</v>
      </c>
      <c r="L13" s="37" t="s">
        <v>19</v>
      </c>
      <c r="M13" s="37" t="s">
        <v>20</v>
      </c>
      <c r="N13" s="38" t="s">
        <v>6</v>
      </c>
      <c r="AD13" s="43"/>
    </row>
    <row r="14" spans="2:30" ht="27.75" customHeight="1">
      <c r="B14" s="7"/>
      <c r="C14" s="8" t="s">
        <v>3</v>
      </c>
      <c r="D14" s="8">
        <v>600</v>
      </c>
      <c r="E14" s="8">
        <v>60014</v>
      </c>
      <c r="F14" s="31">
        <v>6050</v>
      </c>
      <c r="G14" s="59" t="s">
        <v>59</v>
      </c>
      <c r="H14" s="13">
        <v>2851579</v>
      </c>
      <c r="I14" s="6">
        <v>2766579</v>
      </c>
      <c r="J14" s="6">
        <v>2752457.09</v>
      </c>
      <c r="K14" s="6">
        <f>I14-L14</f>
        <v>715396</v>
      </c>
      <c r="L14" s="6">
        <v>2051183</v>
      </c>
      <c r="M14" s="6">
        <v>0</v>
      </c>
      <c r="N14" s="22" t="s">
        <v>23</v>
      </c>
      <c r="AD14" s="44">
        <f>J14+J15</f>
        <v>2777457.09</v>
      </c>
    </row>
    <row r="15" spans="2:30" ht="29.25" customHeight="1">
      <c r="B15" s="7"/>
      <c r="C15" s="8" t="s">
        <v>4</v>
      </c>
      <c r="D15" s="8">
        <v>600</v>
      </c>
      <c r="E15" s="8">
        <v>60014</v>
      </c>
      <c r="F15" s="31">
        <v>6050</v>
      </c>
      <c r="G15" s="47" t="s">
        <v>67</v>
      </c>
      <c r="H15" s="32">
        <v>4825000</v>
      </c>
      <c r="I15" s="6">
        <v>25000</v>
      </c>
      <c r="J15" s="6">
        <v>25000</v>
      </c>
      <c r="K15" s="6">
        <f>I15</f>
        <v>25000</v>
      </c>
      <c r="L15" s="6"/>
      <c r="M15" s="6"/>
      <c r="N15" s="22" t="s">
        <v>23</v>
      </c>
      <c r="AD15" s="45"/>
    </row>
    <row r="16" spans="2:30" ht="29.25" customHeight="1">
      <c r="B16" s="7"/>
      <c r="C16" s="8" t="s">
        <v>5</v>
      </c>
      <c r="D16" s="8">
        <v>600</v>
      </c>
      <c r="E16" s="8">
        <v>60014</v>
      </c>
      <c r="F16" s="31">
        <v>6060</v>
      </c>
      <c r="G16" s="47" t="s">
        <v>49</v>
      </c>
      <c r="H16" s="32">
        <v>4500</v>
      </c>
      <c r="I16" s="6">
        <v>4500</v>
      </c>
      <c r="J16" s="6">
        <v>0</v>
      </c>
      <c r="K16" s="6">
        <v>4500</v>
      </c>
      <c r="L16" s="6">
        <v>0</v>
      </c>
      <c r="M16" s="6">
        <v>0</v>
      </c>
      <c r="N16" s="22" t="s">
        <v>23</v>
      </c>
      <c r="AD16" s="46"/>
    </row>
    <row r="17" spans="2:47" ht="14.25" customHeight="1">
      <c r="B17" s="7"/>
      <c r="C17" s="80" t="s">
        <v>5</v>
      </c>
      <c r="D17" s="8">
        <v>750</v>
      </c>
      <c r="E17" s="26">
        <v>75020</v>
      </c>
      <c r="F17" s="26">
        <v>6057</v>
      </c>
      <c r="G17" s="62" t="s">
        <v>42</v>
      </c>
      <c r="H17" s="83">
        <v>3851101.2</v>
      </c>
      <c r="I17" s="69">
        <v>3386159.2</v>
      </c>
      <c r="J17" s="69">
        <v>2352596.79</v>
      </c>
      <c r="K17" s="9"/>
      <c r="L17" s="13">
        <v>0</v>
      </c>
      <c r="M17" s="13">
        <v>2165140.6</v>
      </c>
      <c r="N17" s="66" t="s">
        <v>11</v>
      </c>
      <c r="O17" s="3" t="e">
        <f>#REF!+I17</f>
        <v>#REF!</v>
      </c>
      <c r="AD17" s="46"/>
      <c r="AE17" s="3"/>
      <c r="AT17" s="3"/>
      <c r="AU17" s="3"/>
    </row>
    <row r="18" spans="2:31" ht="13.5" customHeight="1">
      <c r="B18" s="7"/>
      <c r="C18" s="81"/>
      <c r="D18" s="8">
        <v>750</v>
      </c>
      <c r="E18" s="26">
        <v>75020</v>
      </c>
      <c r="F18" s="26">
        <v>6059</v>
      </c>
      <c r="G18" s="63"/>
      <c r="H18" s="84"/>
      <c r="I18" s="70"/>
      <c r="J18" s="70"/>
      <c r="K18" s="9">
        <f aca="true" t="shared" si="0" ref="K18:K32">I18</f>
        <v>0</v>
      </c>
      <c r="L18" s="13">
        <v>0</v>
      </c>
      <c r="M18" s="13">
        <v>0</v>
      </c>
      <c r="N18" s="67"/>
      <c r="AD18" s="46"/>
      <c r="AE18" s="3"/>
    </row>
    <row r="19" spans="2:47" ht="4.5" customHeight="1">
      <c r="B19" s="7"/>
      <c r="C19" s="82"/>
      <c r="D19" s="8">
        <v>750</v>
      </c>
      <c r="E19" s="26">
        <v>75020</v>
      </c>
      <c r="F19" s="26">
        <v>6050</v>
      </c>
      <c r="G19" s="64"/>
      <c r="H19" s="85"/>
      <c r="I19" s="71"/>
      <c r="J19" s="71"/>
      <c r="K19" s="9">
        <f>I19</f>
        <v>0</v>
      </c>
      <c r="L19" s="13">
        <v>0</v>
      </c>
      <c r="M19" s="13">
        <v>0</v>
      </c>
      <c r="N19" s="68"/>
      <c r="AD19" s="45"/>
      <c r="AT19" s="3"/>
      <c r="AU19" s="3"/>
    </row>
    <row r="20" spans="2:30" ht="27.75" customHeight="1">
      <c r="B20" s="7"/>
      <c r="C20" s="34" t="s">
        <v>6</v>
      </c>
      <c r="D20" s="8">
        <v>750</v>
      </c>
      <c r="E20" s="26">
        <v>75020</v>
      </c>
      <c r="F20" s="26">
        <v>6060</v>
      </c>
      <c r="G20" s="30" t="s">
        <v>56</v>
      </c>
      <c r="H20" s="14">
        <v>7100</v>
      </c>
      <c r="I20" s="9">
        <f>H20</f>
        <v>7100</v>
      </c>
      <c r="J20" s="9">
        <v>7079.99</v>
      </c>
      <c r="K20" s="9">
        <f>I20</f>
        <v>7100</v>
      </c>
      <c r="L20" s="13">
        <v>0</v>
      </c>
      <c r="M20" s="13">
        <v>0</v>
      </c>
      <c r="N20" s="36" t="s">
        <v>11</v>
      </c>
      <c r="AD20" s="46">
        <f>J20+J21</f>
        <v>36047.09</v>
      </c>
    </row>
    <row r="21" spans="2:30" ht="39" customHeight="1">
      <c r="B21" s="7"/>
      <c r="C21" s="34" t="s">
        <v>7</v>
      </c>
      <c r="D21" s="8">
        <v>750</v>
      </c>
      <c r="E21" s="26">
        <v>75020</v>
      </c>
      <c r="F21" s="26">
        <v>6060</v>
      </c>
      <c r="G21" s="30" t="s">
        <v>65</v>
      </c>
      <c r="H21" s="14">
        <v>29000</v>
      </c>
      <c r="I21" s="9">
        <f>H21</f>
        <v>29000</v>
      </c>
      <c r="J21" s="9">
        <v>28967.1</v>
      </c>
      <c r="K21" s="9">
        <f>I21</f>
        <v>29000</v>
      </c>
      <c r="L21" s="13"/>
      <c r="M21" s="13"/>
      <c r="N21" s="36" t="s">
        <v>11</v>
      </c>
      <c r="AD21" s="45"/>
    </row>
    <row r="22" spans="2:30" ht="28.5" customHeight="1">
      <c r="B22" s="7"/>
      <c r="C22" s="34" t="s">
        <v>17</v>
      </c>
      <c r="D22" s="8">
        <v>801</v>
      </c>
      <c r="E22" s="26">
        <v>80102</v>
      </c>
      <c r="F22" s="26">
        <v>6060</v>
      </c>
      <c r="G22" s="35" t="s">
        <v>64</v>
      </c>
      <c r="H22" s="14">
        <v>27000</v>
      </c>
      <c r="I22" s="9">
        <v>27000</v>
      </c>
      <c r="J22" s="9">
        <v>8734.6</v>
      </c>
      <c r="K22" s="9">
        <v>27000</v>
      </c>
      <c r="L22" s="13">
        <v>0</v>
      </c>
      <c r="M22" s="13">
        <v>0</v>
      </c>
      <c r="N22" s="22" t="s">
        <v>61</v>
      </c>
      <c r="AD22" s="45"/>
    </row>
    <row r="23" spans="2:30" ht="25.5" customHeight="1">
      <c r="B23" s="7"/>
      <c r="C23" s="34" t="s">
        <v>18</v>
      </c>
      <c r="D23" s="8">
        <v>801</v>
      </c>
      <c r="E23" s="26">
        <v>80114</v>
      </c>
      <c r="F23" s="26">
        <v>6060</v>
      </c>
      <c r="G23" s="30" t="s">
        <v>66</v>
      </c>
      <c r="H23" s="14">
        <v>35000</v>
      </c>
      <c r="I23" s="9">
        <f>H23</f>
        <v>35000</v>
      </c>
      <c r="J23" s="9">
        <v>34997.82</v>
      </c>
      <c r="K23" s="9">
        <f>I23</f>
        <v>35000</v>
      </c>
      <c r="L23" s="13"/>
      <c r="M23" s="13"/>
      <c r="N23" s="36" t="s">
        <v>11</v>
      </c>
      <c r="AD23" s="45"/>
    </row>
    <row r="24" spans="2:30" ht="27.75" customHeight="1">
      <c r="B24" s="7"/>
      <c r="C24" s="34" t="s">
        <v>19</v>
      </c>
      <c r="D24" s="15">
        <v>801</v>
      </c>
      <c r="E24" s="27">
        <v>80120</v>
      </c>
      <c r="F24" s="27">
        <v>6050</v>
      </c>
      <c r="G24" s="28" t="s">
        <v>26</v>
      </c>
      <c r="H24" s="16">
        <v>520000</v>
      </c>
      <c r="I24" s="17">
        <v>507489.88</v>
      </c>
      <c r="J24" s="17">
        <v>507489.75</v>
      </c>
      <c r="K24" s="17">
        <f t="shared" si="0"/>
        <v>507489.88</v>
      </c>
      <c r="L24" s="16">
        <f>L18-L19</f>
        <v>0</v>
      </c>
      <c r="M24" s="16">
        <v>0</v>
      </c>
      <c r="N24" s="22" t="s">
        <v>11</v>
      </c>
      <c r="AD24" s="46">
        <f>J24+J25</f>
        <v>543989.75</v>
      </c>
    </row>
    <row r="25" spans="2:30" ht="23.25" customHeight="1">
      <c r="B25" s="7"/>
      <c r="C25" s="34" t="s">
        <v>20</v>
      </c>
      <c r="D25" s="15">
        <v>801</v>
      </c>
      <c r="E25" s="27">
        <v>80120</v>
      </c>
      <c r="F25" s="27">
        <v>6050</v>
      </c>
      <c r="G25" s="29" t="s">
        <v>54</v>
      </c>
      <c r="H25" s="18">
        <v>36500</v>
      </c>
      <c r="I25" s="17">
        <f>H25</f>
        <v>36500</v>
      </c>
      <c r="J25" s="17">
        <v>36500</v>
      </c>
      <c r="K25" s="17">
        <f>I25-L25</f>
        <v>6500</v>
      </c>
      <c r="L25" s="16">
        <v>30000</v>
      </c>
      <c r="M25" s="16">
        <v>0</v>
      </c>
      <c r="N25" s="22" t="s">
        <v>51</v>
      </c>
      <c r="AD25" s="45"/>
    </row>
    <row r="26" spans="2:30" ht="43.5" customHeight="1">
      <c r="B26" s="7"/>
      <c r="C26" s="34" t="s">
        <v>21</v>
      </c>
      <c r="D26" s="15">
        <v>801</v>
      </c>
      <c r="E26" s="15">
        <v>80130</v>
      </c>
      <c r="F26" s="15">
        <v>6050</v>
      </c>
      <c r="G26" s="47" t="s">
        <v>27</v>
      </c>
      <c r="H26" s="18">
        <v>32900</v>
      </c>
      <c r="I26" s="17">
        <v>32900</v>
      </c>
      <c r="J26" s="17">
        <f>'[1]Tabela 5'!$I$19</f>
        <v>32899.46</v>
      </c>
      <c r="K26" s="17">
        <f t="shared" si="0"/>
        <v>32900</v>
      </c>
      <c r="L26" s="16">
        <v>0</v>
      </c>
      <c r="M26" s="16">
        <v>0</v>
      </c>
      <c r="N26" s="22" t="s">
        <v>28</v>
      </c>
      <c r="AD26" s="45"/>
    </row>
    <row r="27" spans="2:30" ht="39" customHeight="1">
      <c r="B27" s="7"/>
      <c r="C27" s="34" t="s">
        <v>40</v>
      </c>
      <c r="D27" s="15">
        <v>801</v>
      </c>
      <c r="E27" s="15">
        <v>80130</v>
      </c>
      <c r="F27" s="15">
        <v>6050</v>
      </c>
      <c r="G27" s="35" t="s">
        <v>38</v>
      </c>
      <c r="H27" s="16">
        <v>120961</v>
      </c>
      <c r="I27" s="17">
        <f>H27</f>
        <v>120961</v>
      </c>
      <c r="J27" s="17">
        <v>120960.01</v>
      </c>
      <c r="K27" s="17">
        <f t="shared" si="0"/>
        <v>120961</v>
      </c>
      <c r="L27" s="16">
        <v>0</v>
      </c>
      <c r="M27" s="16">
        <v>0</v>
      </c>
      <c r="N27" s="22" t="s">
        <v>29</v>
      </c>
      <c r="AD27" s="45"/>
    </row>
    <row r="28" spans="2:30" ht="36">
      <c r="B28" s="7"/>
      <c r="C28" s="34" t="s">
        <v>43</v>
      </c>
      <c r="D28" s="15">
        <v>801</v>
      </c>
      <c r="E28" s="15">
        <v>80130</v>
      </c>
      <c r="F28" s="15">
        <v>6050</v>
      </c>
      <c r="G28" s="48" t="s">
        <v>30</v>
      </c>
      <c r="H28" s="19">
        <v>262777</v>
      </c>
      <c r="I28" s="17">
        <f>H28</f>
        <v>262777</v>
      </c>
      <c r="J28" s="17">
        <v>262776.94</v>
      </c>
      <c r="K28" s="17">
        <f t="shared" si="0"/>
        <v>262777</v>
      </c>
      <c r="L28" s="16">
        <v>0</v>
      </c>
      <c r="M28" s="16">
        <v>0</v>
      </c>
      <c r="N28" s="22" t="s">
        <v>31</v>
      </c>
      <c r="AD28" s="45"/>
    </row>
    <row r="29" spans="2:30" ht="35.25" customHeight="1">
      <c r="B29" s="7"/>
      <c r="C29" s="34" t="s">
        <v>45</v>
      </c>
      <c r="D29" s="8">
        <v>801</v>
      </c>
      <c r="E29" s="8">
        <v>80130</v>
      </c>
      <c r="F29" s="15">
        <v>6050</v>
      </c>
      <c r="G29" s="35" t="s">
        <v>36</v>
      </c>
      <c r="H29" s="19">
        <v>887000</v>
      </c>
      <c r="I29" s="9">
        <v>20400</v>
      </c>
      <c r="J29" s="9">
        <v>15406.46</v>
      </c>
      <c r="K29" s="9">
        <f t="shared" si="0"/>
        <v>20400</v>
      </c>
      <c r="L29" s="16">
        <v>0</v>
      </c>
      <c r="M29" s="16">
        <v>0</v>
      </c>
      <c r="N29" s="22" t="s">
        <v>29</v>
      </c>
      <c r="AD29" s="45"/>
    </row>
    <row r="30" spans="2:30" ht="44.25" customHeight="1">
      <c r="B30" s="7"/>
      <c r="C30" s="34" t="s">
        <v>48</v>
      </c>
      <c r="D30" s="8">
        <v>801</v>
      </c>
      <c r="E30" s="8">
        <v>80130</v>
      </c>
      <c r="F30" s="15">
        <v>6050</v>
      </c>
      <c r="G30" s="35" t="s">
        <v>44</v>
      </c>
      <c r="H30" s="19">
        <v>38935</v>
      </c>
      <c r="I30" s="9">
        <f>H30</f>
        <v>38935</v>
      </c>
      <c r="J30" s="9">
        <v>38934.72</v>
      </c>
      <c r="K30" s="9">
        <f t="shared" si="0"/>
        <v>38935</v>
      </c>
      <c r="L30" s="16">
        <v>0</v>
      </c>
      <c r="M30" s="16">
        <v>0</v>
      </c>
      <c r="N30" s="33" t="s">
        <v>31</v>
      </c>
      <c r="AD30" s="46">
        <f>SUM(J26:J30)</f>
        <v>470977.5900000001</v>
      </c>
    </row>
    <row r="31" spans="2:30" ht="33" customHeight="1">
      <c r="B31" s="7"/>
      <c r="C31" s="34" t="s">
        <v>50</v>
      </c>
      <c r="D31" s="8">
        <v>801</v>
      </c>
      <c r="E31" s="8">
        <v>80130</v>
      </c>
      <c r="F31" s="15">
        <v>6060</v>
      </c>
      <c r="G31" s="35" t="s">
        <v>46</v>
      </c>
      <c r="H31" s="19">
        <v>7300</v>
      </c>
      <c r="I31" s="9">
        <v>7300</v>
      </c>
      <c r="J31" s="9">
        <v>7178.07</v>
      </c>
      <c r="K31" s="9">
        <f t="shared" si="0"/>
        <v>7300</v>
      </c>
      <c r="L31" s="16">
        <v>0</v>
      </c>
      <c r="M31" s="16">
        <v>0</v>
      </c>
      <c r="N31" s="33" t="s">
        <v>47</v>
      </c>
      <c r="AD31" s="25">
        <f>I26+I27+I28+I29+I30</f>
        <v>475973</v>
      </c>
    </row>
    <row r="32" spans="2:14" ht="24" customHeight="1">
      <c r="B32" s="7"/>
      <c r="C32" s="34" t="s">
        <v>53</v>
      </c>
      <c r="D32" s="8">
        <v>801</v>
      </c>
      <c r="E32" s="26">
        <v>80130</v>
      </c>
      <c r="F32" s="27">
        <v>6060</v>
      </c>
      <c r="G32" s="28" t="s">
        <v>41</v>
      </c>
      <c r="H32" s="19">
        <v>5800</v>
      </c>
      <c r="I32" s="9">
        <v>5800</v>
      </c>
      <c r="J32" s="9">
        <f>'[1]Tabela 5'!$I$25</f>
        <v>5719.5</v>
      </c>
      <c r="K32" s="9">
        <f t="shared" si="0"/>
        <v>5800</v>
      </c>
      <c r="L32" s="16">
        <v>0</v>
      </c>
      <c r="M32" s="16">
        <v>0</v>
      </c>
      <c r="N32" s="22" t="s">
        <v>29</v>
      </c>
    </row>
    <row r="33" spans="2:14" ht="27.75" customHeight="1" hidden="1">
      <c r="B33" s="7"/>
      <c r="C33" s="34" t="s">
        <v>57</v>
      </c>
      <c r="D33" s="31">
        <v>851</v>
      </c>
      <c r="E33" s="31">
        <v>85111</v>
      </c>
      <c r="F33" s="15">
        <v>6050</v>
      </c>
      <c r="G33" s="39" t="s">
        <v>62</v>
      </c>
      <c r="H33" s="14"/>
      <c r="I33" s="9"/>
      <c r="J33" s="9"/>
      <c r="K33" s="9"/>
      <c r="L33" s="16">
        <v>0</v>
      </c>
      <c r="M33" s="16">
        <v>0</v>
      </c>
      <c r="N33" s="22"/>
    </row>
    <row r="34" spans="2:14" ht="61.5" customHeight="1">
      <c r="B34" s="7"/>
      <c r="C34" s="34" t="s">
        <v>55</v>
      </c>
      <c r="D34" s="7">
        <v>851</v>
      </c>
      <c r="E34" s="7">
        <v>85195</v>
      </c>
      <c r="F34" s="8">
        <v>6230</v>
      </c>
      <c r="G34" s="49" t="s">
        <v>25</v>
      </c>
      <c r="H34" s="13">
        <v>80506.5</v>
      </c>
      <c r="I34" s="10">
        <v>22300</v>
      </c>
      <c r="J34" s="10">
        <v>22300</v>
      </c>
      <c r="K34" s="10">
        <f>I34-L34</f>
        <v>22300</v>
      </c>
      <c r="L34" s="40">
        <v>0</v>
      </c>
      <c r="M34" s="40">
        <v>0</v>
      </c>
      <c r="N34" s="22" t="s">
        <v>11</v>
      </c>
    </row>
    <row r="35" spans="2:14" ht="46.5" customHeight="1">
      <c r="B35" s="7"/>
      <c r="C35" s="34" t="s">
        <v>57</v>
      </c>
      <c r="D35" s="8">
        <v>851</v>
      </c>
      <c r="E35" s="8">
        <v>85195</v>
      </c>
      <c r="F35" s="8">
        <v>6230</v>
      </c>
      <c r="G35" s="35" t="s">
        <v>60</v>
      </c>
      <c r="H35" s="13">
        <v>90000</v>
      </c>
      <c r="I35" s="10">
        <f>H35</f>
        <v>90000</v>
      </c>
      <c r="J35" s="50">
        <v>90000</v>
      </c>
      <c r="K35" s="10">
        <f>I35</f>
        <v>90000</v>
      </c>
      <c r="L35" s="40">
        <v>0</v>
      </c>
      <c r="M35" s="40">
        <v>0</v>
      </c>
      <c r="N35" s="22" t="s">
        <v>11</v>
      </c>
    </row>
    <row r="36" spans="2:14" ht="63.75" customHeight="1">
      <c r="B36" s="7"/>
      <c r="C36" s="34" t="s">
        <v>58</v>
      </c>
      <c r="D36" s="8">
        <v>852</v>
      </c>
      <c r="E36" s="8">
        <v>85201</v>
      </c>
      <c r="F36" s="15">
        <v>6050</v>
      </c>
      <c r="G36" s="35" t="s">
        <v>32</v>
      </c>
      <c r="H36" s="16">
        <v>684600</v>
      </c>
      <c r="I36" s="9">
        <v>163534</v>
      </c>
      <c r="J36" s="9">
        <v>163502.58</v>
      </c>
      <c r="K36" s="9">
        <f>I36</f>
        <v>163534</v>
      </c>
      <c r="L36" s="13">
        <v>0</v>
      </c>
      <c r="M36" s="13">
        <v>0</v>
      </c>
      <c r="N36" s="22" t="s">
        <v>11</v>
      </c>
    </row>
    <row r="37" spans="2:14" ht="37.5" customHeight="1">
      <c r="B37" s="7"/>
      <c r="C37" s="34" t="s">
        <v>63</v>
      </c>
      <c r="D37" s="8">
        <v>852</v>
      </c>
      <c r="E37" s="8">
        <v>85201</v>
      </c>
      <c r="F37" s="15">
        <v>6060</v>
      </c>
      <c r="G37" s="42" t="s">
        <v>33</v>
      </c>
      <c r="H37" s="14">
        <v>66000</v>
      </c>
      <c r="I37" s="9">
        <f>H37</f>
        <v>66000</v>
      </c>
      <c r="J37" s="9">
        <v>63554.32</v>
      </c>
      <c r="K37" s="9">
        <f>I37</f>
        <v>66000</v>
      </c>
      <c r="L37" s="13">
        <v>0</v>
      </c>
      <c r="M37" s="13">
        <v>0</v>
      </c>
      <c r="N37" s="22" t="s">
        <v>34</v>
      </c>
    </row>
    <row r="38" spans="2:14" ht="14.25" customHeight="1">
      <c r="B38" s="7"/>
      <c r="C38" s="75" t="s">
        <v>68</v>
      </c>
      <c r="D38" s="75">
        <v>900</v>
      </c>
      <c r="E38" s="75">
        <v>90095</v>
      </c>
      <c r="F38" s="8">
        <v>6057</v>
      </c>
      <c r="G38" s="76" t="s">
        <v>35</v>
      </c>
      <c r="H38" s="24">
        <v>875126.94</v>
      </c>
      <c r="I38" s="77">
        <v>0</v>
      </c>
      <c r="J38" s="77">
        <v>0</v>
      </c>
      <c r="K38" s="41">
        <v>0</v>
      </c>
      <c r="L38" s="13">
        <v>0</v>
      </c>
      <c r="M38" s="13">
        <f>I38</f>
        <v>0</v>
      </c>
      <c r="N38" s="60" t="s">
        <v>37</v>
      </c>
    </row>
    <row r="39" spans="2:14" ht="15" customHeight="1">
      <c r="B39" s="7"/>
      <c r="C39" s="75"/>
      <c r="D39" s="75"/>
      <c r="E39" s="75"/>
      <c r="F39" s="8">
        <v>6059</v>
      </c>
      <c r="G39" s="76"/>
      <c r="H39" s="24">
        <v>154555.3</v>
      </c>
      <c r="I39" s="78"/>
      <c r="J39" s="78"/>
      <c r="K39" s="9">
        <f>I39</f>
        <v>0</v>
      </c>
      <c r="L39" s="13">
        <v>0</v>
      </c>
      <c r="M39" s="13">
        <v>0</v>
      </c>
      <c r="N39" s="60"/>
    </row>
    <row r="40" spans="2:14" ht="15.75" customHeight="1">
      <c r="B40" s="7"/>
      <c r="C40" s="75"/>
      <c r="D40" s="75"/>
      <c r="E40" s="75"/>
      <c r="F40" s="8">
        <v>6050</v>
      </c>
      <c r="G40" s="76"/>
      <c r="H40" s="24">
        <v>87484.76</v>
      </c>
      <c r="I40" s="79"/>
      <c r="J40" s="79"/>
      <c r="K40" s="41">
        <v>0</v>
      </c>
      <c r="L40" s="13">
        <v>0</v>
      </c>
      <c r="M40" s="13">
        <v>0</v>
      </c>
      <c r="N40" s="60"/>
    </row>
    <row r="41" spans="2:14" ht="27" customHeight="1">
      <c r="B41" s="56" t="s">
        <v>22</v>
      </c>
      <c r="C41" s="56"/>
      <c r="D41" s="56"/>
      <c r="E41" s="56"/>
      <c r="F41" s="56"/>
      <c r="G41" s="56"/>
      <c r="H41" s="11">
        <f aca="true" t="shared" si="1" ref="H41:M41">SUM(H14:H40)</f>
        <v>15580726.7</v>
      </c>
      <c r="I41" s="11">
        <f t="shared" si="1"/>
        <v>7655235.08</v>
      </c>
      <c r="J41" s="11">
        <f t="shared" si="1"/>
        <v>6577055.2</v>
      </c>
      <c r="K41" s="11">
        <f t="shared" si="1"/>
        <v>2187892.88</v>
      </c>
      <c r="L41" s="11">
        <f t="shared" si="1"/>
        <v>2081183</v>
      </c>
      <c r="M41" s="11">
        <f t="shared" si="1"/>
        <v>2165140.6</v>
      </c>
      <c r="N41" s="23" t="s">
        <v>9</v>
      </c>
    </row>
    <row r="43" spans="8:12" ht="18.75" customHeight="1">
      <c r="H43" s="25"/>
      <c r="I43" s="25"/>
      <c r="J43" s="25"/>
      <c r="K43" s="25"/>
      <c r="L43" s="3"/>
    </row>
    <row r="44" spans="7:11" ht="12.75">
      <c r="G44" s="25"/>
      <c r="H44" s="25"/>
      <c r="I44" s="25"/>
      <c r="J44" s="25"/>
      <c r="K44" s="25"/>
    </row>
    <row r="45" spans="9:11" ht="12.75">
      <c r="I45" s="3"/>
      <c r="J45" s="3"/>
      <c r="K45" s="3"/>
    </row>
    <row r="46" spans="8:10" ht="12.75">
      <c r="H46" s="25"/>
      <c r="I46" s="25"/>
      <c r="J46" s="25"/>
    </row>
    <row r="47" spans="9:11" ht="12.75">
      <c r="I47" s="3"/>
      <c r="J47" s="3"/>
      <c r="K47" s="25"/>
    </row>
    <row r="48" ht="12.75">
      <c r="H48" s="25"/>
    </row>
    <row r="50" spans="9:10" ht="12.75">
      <c r="I50" s="25"/>
      <c r="J50" s="25"/>
    </row>
    <row r="51" ht="12.75">
      <c r="H51" s="25"/>
    </row>
    <row r="53" spans="8:10" ht="12.75">
      <c r="H53" s="3"/>
      <c r="I53" s="3"/>
      <c r="J53" s="3"/>
    </row>
    <row r="55" ht="12.75">
      <c r="H55" s="3"/>
    </row>
  </sheetData>
  <sheetProtection/>
  <mergeCells count="30">
    <mergeCell ref="I38:I40"/>
    <mergeCell ref="J38:J40"/>
    <mergeCell ref="C17:C19"/>
    <mergeCell ref="H17:H19"/>
    <mergeCell ref="E38:E40"/>
    <mergeCell ref="C8:C12"/>
    <mergeCell ref="B41:G41"/>
    <mergeCell ref="C38:C40"/>
    <mergeCell ref="D38:D40"/>
    <mergeCell ref="G38:G40"/>
    <mergeCell ref="D3:I3"/>
    <mergeCell ref="D8:D12"/>
    <mergeCell ref="E8:E12"/>
    <mergeCell ref="B6:N6"/>
    <mergeCell ref="B8:B12"/>
    <mergeCell ref="M10:M12"/>
    <mergeCell ref="F8:F12"/>
    <mergeCell ref="K9:M9"/>
    <mergeCell ref="H8:H12"/>
    <mergeCell ref="G8:G12"/>
    <mergeCell ref="N38:N40"/>
    <mergeCell ref="N8:N12"/>
    <mergeCell ref="G17:G19"/>
    <mergeCell ref="K10:K12"/>
    <mergeCell ref="L10:L12"/>
    <mergeCell ref="N17:N19"/>
    <mergeCell ref="I8:I12"/>
    <mergeCell ref="J8:J12"/>
    <mergeCell ref="I17:I19"/>
    <mergeCell ref="J17:J19"/>
  </mergeCells>
  <printOptions horizontalCentered="1"/>
  <pageMargins left="0.2362204724409449" right="0.1968503937007874" top="0.1968503937007874" bottom="0.7480314960629921" header="0.5118110236220472" footer="0.5118110236220472"/>
  <pageSetup horizontalDpi="600" verticalDpi="600" orientation="portrait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b.sadowska</cp:lastModifiedBy>
  <cp:lastPrinted>2014-03-27T16:01:34Z</cp:lastPrinted>
  <dcterms:created xsi:type="dcterms:W3CDTF">1998-12-09T13:02:10Z</dcterms:created>
  <dcterms:modified xsi:type="dcterms:W3CDTF">2014-03-27T16:01:37Z</dcterms:modified>
  <cp:category/>
  <cp:version/>
  <cp:contentType/>
  <cp:contentStatus/>
</cp:coreProperties>
</file>