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tabela nr 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<sst xmlns="http://schemas.openxmlformats.org/spreadsheetml/2006/main" count="146" uniqueCount="102">
  <si>
    <t>Dział</t>
  </si>
  <si>
    <t>Rozdział</t>
  </si>
  <si>
    <t>Treść</t>
  </si>
  <si>
    <t>Paragraf</t>
  </si>
  <si>
    <t>Działalność usługowa</t>
  </si>
  <si>
    <t>Ośrodki dokumentacji geodezyjnej i kartograficznej</t>
  </si>
  <si>
    <t>130 000,00</t>
  </si>
  <si>
    <t>2 000,00</t>
  </si>
  <si>
    <t>24 000,00</t>
  </si>
  <si>
    <t>3 000,00</t>
  </si>
  <si>
    <t>851</t>
  </si>
  <si>
    <t>Ochrona zdrowia</t>
  </si>
  <si>
    <t>852</t>
  </si>
  <si>
    <t>Pomoc społeczna</t>
  </si>
  <si>
    <t>85203</t>
  </si>
  <si>
    <t>Ośrodki wsparcia</t>
  </si>
  <si>
    <t>2820</t>
  </si>
  <si>
    <t>Dotacja celowa z budżetu na finansowanie lub dofinansowanie zadań zleconych do realizacji stowarzyszeniom</t>
  </si>
  <si>
    <t>235 068,00</t>
  </si>
  <si>
    <t>801</t>
  </si>
  <si>
    <t>Oświata i wychowanie</t>
  </si>
  <si>
    <t>2310</t>
  </si>
  <si>
    <t>85201</t>
  </si>
  <si>
    <t>Placówki opiekuńczo-wychowawcze</t>
  </si>
  <si>
    <t>2320</t>
  </si>
  <si>
    <t>85204</t>
  </si>
  <si>
    <t>Rodziny zastępcze</t>
  </si>
  <si>
    <t>80130</t>
  </si>
  <si>
    <t>Szkoły zawodowe</t>
  </si>
  <si>
    <t>Dotacje celowe przekazane dla powiatu na zadania bieżące realizowane na podstawie porozumień (umów) między jednostkami samorządu terytorialnego</t>
  </si>
  <si>
    <t>921</t>
  </si>
  <si>
    <t>Kultura i ochrona dziedzictwa narodowego</t>
  </si>
  <si>
    <t>92195</t>
  </si>
  <si>
    <t>Pozostała działalność</t>
  </si>
  <si>
    <t>Dotacje celowe przekazane gminie na zadania bieżące realizowane na podstawie porozumień (umów) między jednostkami samorządu terytorialnego</t>
  </si>
  <si>
    <t>Rodzaj dotacji</t>
  </si>
  <si>
    <t xml:space="preserve">Jednostka otrzymująca dotację </t>
  </si>
  <si>
    <t xml:space="preserve">Prze zminą </t>
  </si>
  <si>
    <t>Zmina</t>
  </si>
  <si>
    <t>Jednostka sektora finansów publicznych</t>
  </si>
  <si>
    <t>Jednostka spoza sektora finansów publicznych</t>
  </si>
  <si>
    <t>630</t>
  </si>
  <si>
    <t>Turystyka</t>
  </si>
  <si>
    <t>Różne podmioty realizujące działania w zakresie upowszechniania promocji oraz turystyki Powiatu Wołowskiego - dotacje w ramach otwartych konkursów ofert</t>
  </si>
  <si>
    <t>63095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</si>
  <si>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</si>
  <si>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</si>
  <si>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Dotacja celowa</t>
  </si>
  <si>
    <t>420 000,00</t>
  </si>
  <si>
    <t>80120</t>
  </si>
  <si>
    <t>Licea ogólnokształcące</t>
  </si>
  <si>
    <t>396 000,00</t>
  </si>
  <si>
    <t>2540</t>
  </si>
  <si>
    <t>Dotacja podmiotowa z budżetu dla niepublicznej jednostki systemu oświaty</t>
  </si>
  <si>
    <t>80144</t>
  </si>
  <si>
    <t>Inne formy kształcenia osobno niewymienione</t>
  </si>
  <si>
    <t xml:space="preserve"> Stowarzyszenie Osób Niepełnosprawnych w Wołowie.</t>
  </si>
  <si>
    <t>1 815 068,00</t>
  </si>
  <si>
    <t>1 450 000,00</t>
  </si>
  <si>
    <t xml:space="preserve"> Miejskie Ośrodki Pomocy Społecznej oraz Powiatowe Centra Pomocy Rodzinie na terenie innych powiatów na finansowanie pobytu wychowanków w rodzinach zastępczych.</t>
  </si>
  <si>
    <t>17 000,00</t>
  </si>
  <si>
    <t>926</t>
  </si>
  <si>
    <t>Kultura fizyczna</t>
  </si>
  <si>
    <t>92695</t>
  </si>
  <si>
    <t>Dotacja celowa na pomoc finansową udzielaną między jednostkami samorządu terytorialnego na dofinansowanie własnych zadań inwestycyjnych i zakupów inwestycyjnych</t>
  </si>
  <si>
    <t xml:space="preserve">Powiat Średzki </t>
  </si>
  <si>
    <t>Biblioteki</t>
  </si>
  <si>
    <t xml:space="preserve"> Niepubliczne Liceum Ogólnokształcące</t>
  </si>
  <si>
    <t xml:space="preserve">Porozumienia z Powiatami </t>
  </si>
  <si>
    <t>Dzienny Ośrodkek Rehabilitacyjno – Wychowawczy przy Stowarzyszeniu Osób Niepełnosprawnych  w Wołowie</t>
  </si>
  <si>
    <t xml:space="preserve">Wielofunkcyjna Placówka Opiekuńczo – Wychowawczej „Wiosna” w Krzydlinie Małej. Zgromadzenie  Sióstr Szkolnych de Notre Dame. </t>
  </si>
  <si>
    <t xml:space="preserve"> Porozumienia z Gminami  na dofinansowanie imprez i wydarzeń kulturalnych.</t>
  </si>
  <si>
    <t xml:space="preserve"> Porozumienia z Gminami na dofinansowanie imprez i wydarzeń sportowych.</t>
  </si>
  <si>
    <t xml:space="preserve">Dotacja podmiotowa </t>
  </si>
  <si>
    <t xml:space="preserve">Pozostała działalność </t>
  </si>
  <si>
    <t xml:space="preserve">Dotacja celowa z budżetu na finansowanie lub dofinansowanie zkosztów realizacji inwestycji i zakupów inwestycyjnych jednostek niezaliczanych do sektora finansów publicznych </t>
  </si>
  <si>
    <t>Dotacja celowa na pomoc finansową udzielaną między jednostkami samorządu terytorialnego na dofinansowanie własnych zadań bieżących</t>
  </si>
  <si>
    <t xml:space="preserve">Gmina Wińsko </t>
  </si>
  <si>
    <t>Konkursy związane z realizacją zadań z zakresu kultury realizowane przez fundacje i stowarzyszenia .</t>
  </si>
  <si>
    <t xml:space="preserve"> Knkursy związane z realizacją zadań z zakresu kultury  fizycznej realizowane przez organizacje pożytku publicznego </t>
  </si>
  <si>
    <t>Dotacja celowa z budżetu na finansowanie lub dofinansowanie zadań zleconych do realizacji pozostałym jednostkom nie zaliczanym do sektora finansów publicznych</t>
  </si>
  <si>
    <t>Plan na 31.12.2013r.</t>
  </si>
  <si>
    <t>Wykonanie na 31.12.2013 r.</t>
  </si>
  <si>
    <t>1. Na zadanie inwestycyjne pn." Usuwanie barier architektonicznych poprzez montaż windy"</t>
  </si>
  <si>
    <t>2. Na zadanie inwestycyjne pn "Zwiększenie efektywności energetycznej poprzez wykonanie termomodernizacji budynku Zakładu Pielęgnacyjno - Opiekuńczego  w Wołowie"</t>
  </si>
  <si>
    <r>
      <t xml:space="preserve">Powiatowego Centrum Medycznego w Wołowie Sp z o.o. </t>
    </r>
    <r>
      <rPr>
        <b/>
        <sz val="8"/>
        <rFont val="Arial"/>
        <family val="2"/>
      </rPr>
      <t>w tym:</t>
    </r>
  </si>
  <si>
    <t>Razem udzielone dotacje  w tym:</t>
  </si>
  <si>
    <t xml:space="preserve">razem dotacje bieżące </t>
  </si>
  <si>
    <t>razem dotacje majątkowe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</si>
  <si>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</si>
  <si>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</si>
  <si>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</si>
  <si>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</si>
  <si>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</si>
  <si>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</si>
  <si>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</si>
  <si>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</si>
  <si>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</si>
  <si>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do sprawozdania w wykonania budżetu</t>
  </si>
  <si>
    <t xml:space="preserve">Powiatu Wołowskiego za 2013r. </t>
  </si>
  <si>
    <t>Tabela nr 8</t>
  </si>
  <si>
    <t>Zestawienie udzielonych w 2013 roku  dotacji z budżetu Powiatu Wołowskiego dla jednostek sektora finansów publicznych i jednostek spoza sektora finansów publicznych.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</si>
</sst>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_-* #,##0.00\ _z_ł_-;\-* #,##0.00\ _z_ł_-;_-* &quot;-&quot;\ _z_ł_-;_-@_-"/>
    <numFmt numFmtId="170" formatCode="#,##0.0"/>
    <numFmt numFmtId="171" formatCode="0.0"/>
  </numFmts>
  <fonts count="33">
    <font>
      <sz val="10"/>
      <name val="Arial CE"/>
      <family val="0"/>
    </font>
    <font>
      <sz val="8"/>
      <name val="Arial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7"/>
      <name val="Arial"/>
      <family val="0"/>
    </font>
    <font>
      <sz val="9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name val="Arial"/>
      <family val="2"/>
    </font>
    <font>
      <sz val="7.5"/>
      <name val="Arial"/>
      <family val="0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7.5"/>
      <color indexed="8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/>
    </xf>
    <xf numFmtId="4" fontId="5" fillId="2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7" fillId="2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" fontId="7" fillId="20" borderId="10" xfId="0" applyNumberFormat="1" applyFont="1" applyFill="1" applyBorder="1" applyAlignment="1" applyProtection="1">
      <alignment horizontal="right" vertical="center" wrapText="1"/>
      <protection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right" vertical="center"/>
    </xf>
    <xf numFmtId="0" fontId="1" fillId="24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4" fontId="6" fillId="2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center" wrapText="1"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4" fontId="6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4" fontId="5" fillId="4" borderId="10" xfId="0" applyNumberFormat="1" applyFont="1" applyFill="1" applyBorder="1" applyAlignment="1">
      <alignment horizontal="right" vertical="center"/>
    </xf>
    <xf numFmtId="4" fontId="8" fillId="4" borderId="10" xfId="0" applyNumberFormat="1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24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20" borderId="10" xfId="0" applyNumberFormat="1" applyFont="1" applyFill="1" applyBorder="1" applyAlignment="1" applyProtection="1">
      <alignment horizontal="center" vertical="center" wrapText="1"/>
      <protection/>
    </xf>
    <xf numFmtId="0" fontId="11" fillId="20" borderId="10" xfId="0" applyNumberFormat="1" applyFont="1" applyFill="1" applyBorder="1" applyAlignment="1" applyProtection="1">
      <alignment horizontal="center" vertical="center" wrapText="1"/>
      <protection/>
    </xf>
    <xf numFmtId="0" fontId="11" fillId="20" borderId="10" xfId="0" applyNumberFormat="1" applyFont="1" applyFill="1" applyBorder="1" applyAlignment="1" applyProtection="1">
      <alignment horizontal="left" vertical="center" wrapText="1"/>
      <protection/>
    </xf>
    <xf numFmtId="0" fontId="10" fillId="4" borderId="10" xfId="0" applyNumberFormat="1" applyFont="1" applyFill="1" applyBorder="1" applyAlignment="1" applyProtection="1">
      <alignment horizontal="center" vertical="center" wrapText="1"/>
      <protection/>
    </xf>
    <xf numFmtId="0" fontId="11" fillId="24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1" fillId="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wrapText="1"/>
    </xf>
    <xf numFmtId="0" fontId="9" fillId="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11" fillId="24" borderId="0" xfId="0" applyNumberFormat="1" applyFont="1" applyFill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3" xfId="0" applyNumberFormat="1" applyFont="1" applyFill="1" applyBorder="1" applyAlignment="1" applyProtection="1">
      <alignment horizontal="center" vertical="center" wrapText="1"/>
      <protection/>
    </xf>
    <xf numFmtId="0" fontId="7" fillId="24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right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20" borderId="10" xfId="0" applyNumberFormat="1" applyFont="1" applyFill="1" applyBorder="1" applyAlignment="1" applyProtection="1">
      <alignment horizontal="center" vertical="center" wrapText="1"/>
      <protection/>
    </xf>
    <xf numFmtId="4" fontId="7" fillId="2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4" borderId="10" xfId="0" applyNumberFormat="1" applyFont="1" applyFill="1" applyBorder="1" applyAlignment="1" applyProtection="1">
      <alignment horizontal="center" vertical="center" wrapText="1"/>
      <protection/>
    </xf>
    <xf numFmtId="4" fontId="7" fillId="4" borderId="10" xfId="0" applyNumberFormat="1" applyFont="1" applyFill="1" applyBorder="1" applyAlignment="1" applyProtection="1">
      <alignment horizontal="center" vertical="center" wrapText="1"/>
      <protection/>
    </xf>
    <xf numFmtId="4" fontId="6" fillId="4" borderId="10" xfId="0" applyNumberFormat="1" applyFont="1" applyFill="1" applyBorder="1" applyAlignment="1" applyProtection="1">
      <alignment horizontal="right" vertical="center" wrapText="1"/>
      <protection/>
    </xf>
    <xf numFmtId="4" fontId="7" fillId="20" borderId="10" xfId="0" applyNumberFormat="1" applyFont="1" applyFill="1" applyBorder="1" applyAlignment="1" applyProtection="1">
      <alignment horizontal="right" vertical="center" wrapText="1"/>
      <protection/>
    </xf>
    <xf numFmtId="0" fontId="7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6" fillId="24" borderId="18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4" fontId="10" fillId="0" borderId="10" xfId="60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4" fontId="6" fillId="2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top" wrapText="1"/>
      <protection/>
    </xf>
    <xf numFmtId="0" fontId="6" fillId="20" borderId="10" xfId="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datki%20za&#322;&#261;cznik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b%2028%20s%20narast%20bez%20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3."/>
      <sheetName val="zał.4"/>
      <sheetName val="zał.5."/>
      <sheetName val="zał.6."/>
      <sheetName val="zał.7"/>
      <sheetName val="zał.8."/>
      <sheetName val="zał. 9"/>
      <sheetName val="zał.10."/>
      <sheetName val="zał.11"/>
      <sheetName val="UE 2013 2014 2015"/>
      <sheetName val="UE 2014"/>
      <sheetName val="Arkusz1"/>
      <sheetName val="Arkusz2"/>
    </sheetNames>
    <sheetDataSet>
      <sheetData sheetId="4">
        <row r="15">
          <cell r="L15">
            <v>349640</v>
          </cell>
        </row>
        <row r="17">
          <cell r="L17">
            <v>6060</v>
          </cell>
        </row>
        <row r="19">
          <cell r="L19">
            <v>214437</v>
          </cell>
        </row>
        <row r="22">
          <cell r="L22">
            <v>112300</v>
          </cell>
        </row>
        <row r="27">
          <cell r="L27">
            <v>2169200</v>
          </cell>
        </row>
        <row r="29">
          <cell r="L29">
            <v>248560</v>
          </cell>
        </row>
        <row r="31">
          <cell r="L31">
            <v>165000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b 28 s narast"/>
    </sheetNames>
    <sheetDataSet>
      <sheetData sheetId="0">
        <row r="10">
          <cell r="I10">
            <v>3174397</v>
          </cell>
          <cell r="J10">
            <v>3065642.37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zoomScalePageLayoutView="0" workbookViewId="0" topLeftCell="A1">
      <selection activeCell="E24" sqref="E24:E26"/>
    </sheetView>
  </sheetViews>
  <sheetFormatPr defaultColWidth="9.00390625" defaultRowHeight="12.75"/>
  <cols>
    <col min="1" max="1" width="4.875" style="1" customWidth="1"/>
    <col min="2" max="2" width="4.25390625" style="1" customWidth="1"/>
    <col min="3" max="3" width="1.875" style="1" customWidth="1"/>
    <col min="4" max="4" width="6.00390625" style="1" customWidth="1"/>
    <col min="5" max="5" width="29.875" style="43" customWidth="1"/>
    <col min="6" max="6" width="10.00390625" style="43" customWidth="1"/>
    <col min="7" max="8" width="13.625" style="10" customWidth="1"/>
    <col min="9" max="9" width="6.125" style="1" hidden="1" customWidth="1"/>
    <col min="10" max="10" width="6.375" style="1" hidden="1" customWidth="1"/>
    <col min="11" max="11" width="0" style="1" hidden="1" customWidth="1"/>
    <col min="12" max="12" width="11.75390625" style="1" customWidth="1"/>
    <col min="13" max="13" width="11.875" style="1" customWidth="1"/>
    <col min="14" max="16384" width="9.125" style="1" customWidth="1"/>
  </cols>
  <sheetData>
    <row r="1" ht="11.25">
      <c r="G1" s="41" t="s">
        <v>100</v>
      </c>
    </row>
    <row r="2" ht="11.25">
      <c r="G2" s="59" t="s">
        <v>98</v>
      </c>
    </row>
    <row r="3" spans="1:10" ht="12.75" customHeight="1">
      <c r="A3" s="30"/>
      <c r="B3" s="30"/>
      <c r="C3" s="30"/>
      <c r="D3" s="30"/>
      <c r="E3" s="44"/>
      <c r="F3" s="44"/>
      <c r="G3" s="59" t="s">
        <v>99</v>
      </c>
      <c r="H3" s="29"/>
      <c r="I3" s="42"/>
      <c r="J3" s="42"/>
    </row>
    <row r="4" spans="9:10" ht="5.25" customHeight="1">
      <c r="I4" s="42"/>
      <c r="J4" s="42"/>
    </row>
    <row r="5" spans="1:13" ht="30.75" customHeight="1">
      <c r="A5" s="106" t="s">
        <v>101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5" customHeight="1">
      <c r="A6" s="100" t="s">
        <v>0</v>
      </c>
      <c r="B6" s="99" t="s">
        <v>1</v>
      </c>
      <c r="C6" s="99"/>
      <c r="D6" s="99" t="s">
        <v>3</v>
      </c>
      <c r="E6" s="99" t="s">
        <v>2</v>
      </c>
      <c r="F6" s="99" t="s">
        <v>35</v>
      </c>
      <c r="G6" s="105" t="s">
        <v>36</v>
      </c>
      <c r="H6" s="105"/>
      <c r="I6" s="99" t="s">
        <v>37</v>
      </c>
      <c r="J6" s="99"/>
      <c r="K6" s="109" t="s">
        <v>38</v>
      </c>
      <c r="L6" s="103" t="s">
        <v>81</v>
      </c>
      <c r="M6" s="108" t="s">
        <v>82</v>
      </c>
    </row>
    <row r="7" spans="1:13" ht="42" customHeight="1">
      <c r="A7" s="100"/>
      <c r="B7" s="99"/>
      <c r="C7" s="99"/>
      <c r="D7" s="99"/>
      <c r="E7" s="99"/>
      <c r="F7" s="99"/>
      <c r="G7" s="51" t="s">
        <v>39</v>
      </c>
      <c r="H7" s="51" t="s">
        <v>40</v>
      </c>
      <c r="I7" s="99"/>
      <c r="J7" s="99"/>
      <c r="K7" s="109"/>
      <c r="L7" s="103"/>
      <c r="M7" s="108"/>
    </row>
    <row r="8" spans="1:13" ht="12.75" customHeight="1">
      <c r="A8" s="2" t="s">
        <v>89</v>
      </c>
      <c r="B8" s="71" t="s">
        <v>90</v>
      </c>
      <c r="C8" s="71"/>
      <c r="D8" s="3" t="s">
        <v>91</v>
      </c>
      <c r="E8" s="45" t="s">
        <v>92</v>
      </c>
      <c r="F8" s="45" t="s">
        <v>93</v>
      </c>
      <c r="G8" s="11" t="s">
        <v>94</v>
      </c>
      <c r="H8" s="11" t="s">
        <v>95</v>
      </c>
      <c r="I8" s="71">
        <v>8</v>
      </c>
      <c r="J8" s="71"/>
      <c r="K8" s="4">
        <v>9</v>
      </c>
      <c r="L8" s="4" t="s">
        <v>96</v>
      </c>
      <c r="M8" s="4" t="s">
        <v>97</v>
      </c>
    </row>
    <row r="9" spans="1:13" ht="12.75" customHeight="1" hidden="1">
      <c r="A9" s="7" t="s">
        <v>41</v>
      </c>
      <c r="B9" s="107"/>
      <c r="C9" s="107"/>
      <c r="D9" s="7"/>
      <c r="E9" s="46" t="s">
        <v>42</v>
      </c>
      <c r="F9" s="46"/>
      <c r="G9" s="20"/>
      <c r="H9" s="85" t="s">
        <v>43</v>
      </c>
      <c r="I9" s="104" t="s">
        <v>9</v>
      </c>
      <c r="J9" s="104"/>
      <c r="K9" s="5"/>
      <c r="L9" s="26">
        <f>L10</f>
        <v>0</v>
      </c>
      <c r="M9" s="35"/>
    </row>
    <row r="10" spans="1:13" ht="16.5" customHeight="1" hidden="1">
      <c r="A10" s="3"/>
      <c r="B10" s="77" t="s">
        <v>44</v>
      </c>
      <c r="C10" s="77"/>
      <c r="D10" s="8"/>
      <c r="E10" s="47" t="s">
        <v>33</v>
      </c>
      <c r="F10" s="48"/>
      <c r="G10" s="20"/>
      <c r="H10" s="85"/>
      <c r="I10" s="83" t="s">
        <v>9</v>
      </c>
      <c r="J10" s="83"/>
      <c r="K10" s="5"/>
      <c r="L10" s="5">
        <f>L11</f>
        <v>0</v>
      </c>
      <c r="M10" s="35"/>
    </row>
    <row r="11" spans="1:13" ht="82.5" customHeight="1" hidden="1">
      <c r="A11" s="3"/>
      <c r="B11" s="71"/>
      <c r="C11" s="71"/>
      <c r="D11" s="3" t="s">
        <v>45</v>
      </c>
      <c r="E11" s="31" t="s">
        <v>46</v>
      </c>
      <c r="F11" s="45" t="s">
        <v>47</v>
      </c>
      <c r="G11" s="20"/>
      <c r="H11" s="85"/>
      <c r="I11" s="79" t="s">
        <v>9</v>
      </c>
      <c r="J11" s="79"/>
      <c r="K11" s="6"/>
      <c r="L11" s="28">
        <v>0</v>
      </c>
      <c r="M11" s="35"/>
    </row>
    <row r="12" spans="1:13" ht="18.75" customHeight="1" hidden="1">
      <c r="A12" s="8">
        <v>710</v>
      </c>
      <c r="B12" s="77"/>
      <c r="C12" s="77"/>
      <c r="D12" s="8"/>
      <c r="E12" s="46" t="s">
        <v>4</v>
      </c>
      <c r="F12" s="47"/>
      <c r="G12" s="16"/>
      <c r="H12" s="17"/>
      <c r="I12" s="15"/>
      <c r="J12" s="15"/>
      <c r="K12" s="5"/>
      <c r="L12" s="26">
        <f>L13</f>
        <v>0</v>
      </c>
      <c r="M12" s="35"/>
    </row>
    <row r="13" spans="1:13" ht="26.25" customHeight="1" hidden="1">
      <c r="A13" s="3"/>
      <c r="B13" s="77">
        <v>71012</v>
      </c>
      <c r="C13" s="77"/>
      <c r="D13" s="8"/>
      <c r="E13" s="48" t="s">
        <v>5</v>
      </c>
      <c r="F13" s="47"/>
      <c r="G13" s="16"/>
      <c r="H13" s="17"/>
      <c r="I13" s="15"/>
      <c r="J13" s="15"/>
      <c r="K13" s="5"/>
      <c r="L13" s="5">
        <f>L14</f>
        <v>0</v>
      </c>
      <c r="M13" s="35"/>
    </row>
    <row r="14" spans="1:13" ht="66.75" customHeight="1" hidden="1">
      <c r="A14" s="3"/>
      <c r="B14" s="101"/>
      <c r="C14" s="102"/>
      <c r="D14" s="3">
        <v>2320</v>
      </c>
      <c r="E14" s="31" t="s">
        <v>64</v>
      </c>
      <c r="F14" s="45" t="s">
        <v>47</v>
      </c>
      <c r="G14" s="20" t="s">
        <v>65</v>
      </c>
      <c r="H14" s="20"/>
      <c r="I14" s="22"/>
      <c r="J14" s="22"/>
      <c r="K14" s="6"/>
      <c r="L14" s="28">
        <v>0</v>
      </c>
      <c r="M14" s="35"/>
    </row>
    <row r="15" spans="1:13" ht="15" customHeight="1">
      <c r="A15" s="33" t="s">
        <v>19</v>
      </c>
      <c r="B15" s="80"/>
      <c r="C15" s="80"/>
      <c r="D15" s="33"/>
      <c r="E15" s="49" t="s">
        <v>20</v>
      </c>
      <c r="F15" s="49"/>
      <c r="G15" s="34"/>
      <c r="H15" s="34"/>
      <c r="I15" s="82" t="s">
        <v>48</v>
      </c>
      <c r="J15" s="82"/>
      <c r="K15" s="36">
        <f>K16+K18+K20</f>
        <v>49700</v>
      </c>
      <c r="L15" s="37">
        <f>L16+L18+L20</f>
        <v>570137</v>
      </c>
      <c r="M15" s="37">
        <f>M16+M18+M20</f>
        <v>526525.28</v>
      </c>
    </row>
    <row r="16" spans="1:13" ht="17.25" customHeight="1">
      <c r="A16" s="3"/>
      <c r="B16" s="77" t="s">
        <v>49</v>
      </c>
      <c r="C16" s="77"/>
      <c r="D16" s="8"/>
      <c r="E16" s="47" t="s">
        <v>50</v>
      </c>
      <c r="F16" s="48"/>
      <c r="G16" s="89"/>
      <c r="H16" s="89" t="s">
        <v>67</v>
      </c>
      <c r="I16" s="83" t="s">
        <v>51</v>
      </c>
      <c r="J16" s="83"/>
      <c r="K16" s="5">
        <f>K17</f>
        <v>-65000</v>
      </c>
      <c r="L16" s="5">
        <f>L17</f>
        <v>349640</v>
      </c>
      <c r="M16" s="5">
        <f>M17</f>
        <v>309791.04</v>
      </c>
    </row>
    <row r="17" spans="1:13" ht="30.75" customHeight="1">
      <c r="A17" s="3"/>
      <c r="B17" s="71"/>
      <c r="C17" s="71"/>
      <c r="D17" s="3" t="s">
        <v>52</v>
      </c>
      <c r="E17" s="31" t="s">
        <v>53</v>
      </c>
      <c r="F17" s="45" t="s">
        <v>73</v>
      </c>
      <c r="G17" s="89"/>
      <c r="H17" s="89"/>
      <c r="I17" s="79" t="s">
        <v>51</v>
      </c>
      <c r="J17" s="79"/>
      <c r="K17" s="6">
        <v>-65000</v>
      </c>
      <c r="L17" s="18">
        <f>'[1]zał.7'!$L$15</f>
        <v>349640</v>
      </c>
      <c r="M17" s="28">
        <v>309791.04</v>
      </c>
    </row>
    <row r="18" spans="1:13" ht="16.5" customHeight="1">
      <c r="A18" s="3"/>
      <c r="B18" s="77" t="s">
        <v>27</v>
      </c>
      <c r="C18" s="77"/>
      <c r="D18" s="8"/>
      <c r="E18" s="47" t="s">
        <v>28</v>
      </c>
      <c r="F18" s="48"/>
      <c r="G18" s="89" t="s">
        <v>68</v>
      </c>
      <c r="H18" s="89"/>
      <c r="I18" s="83" t="s">
        <v>8</v>
      </c>
      <c r="J18" s="83"/>
      <c r="K18" s="5"/>
      <c r="L18" s="5">
        <f>L19</f>
        <v>6060</v>
      </c>
      <c r="M18" s="5">
        <f>M19</f>
        <v>6060</v>
      </c>
    </row>
    <row r="19" spans="1:13" ht="52.5" customHeight="1">
      <c r="A19" s="3"/>
      <c r="B19" s="71"/>
      <c r="C19" s="71"/>
      <c r="D19" s="3" t="s">
        <v>24</v>
      </c>
      <c r="E19" s="31" t="s">
        <v>29</v>
      </c>
      <c r="F19" s="45" t="s">
        <v>47</v>
      </c>
      <c r="G19" s="89"/>
      <c r="H19" s="89"/>
      <c r="I19" s="79" t="s">
        <v>8</v>
      </c>
      <c r="J19" s="79"/>
      <c r="K19" s="6"/>
      <c r="L19" s="28">
        <f>'[1]zał.7'!$L$17</f>
        <v>6060</v>
      </c>
      <c r="M19" s="28">
        <v>6060</v>
      </c>
    </row>
    <row r="20" spans="1:13" ht="22.5">
      <c r="A20" s="3"/>
      <c r="B20" s="77" t="s">
        <v>54</v>
      </c>
      <c r="C20" s="77"/>
      <c r="D20" s="8"/>
      <c r="E20" s="48" t="s">
        <v>55</v>
      </c>
      <c r="F20" s="47"/>
      <c r="G20" s="85"/>
      <c r="H20" s="88" t="s">
        <v>69</v>
      </c>
      <c r="I20" s="83">
        <f>I21</f>
        <v>0</v>
      </c>
      <c r="J20" s="83"/>
      <c r="K20" s="5">
        <f>K21</f>
        <v>114700</v>
      </c>
      <c r="L20" s="5">
        <f>L21</f>
        <v>214437</v>
      </c>
      <c r="M20" s="5">
        <f>M21</f>
        <v>210674.24</v>
      </c>
    </row>
    <row r="21" spans="1:13" ht="33.75" customHeight="1">
      <c r="A21" s="3"/>
      <c r="B21" s="71"/>
      <c r="C21" s="71"/>
      <c r="D21" s="3" t="s">
        <v>52</v>
      </c>
      <c r="E21" s="31" t="s">
        <v>53</v>
      </c>
      <c r="F21" s="45" t="s">
        <v>73</v>
      </c>
      <c r="G21" s="85"/>
      <c r="H21" s="88"/>
      <c r="I21" s="79">
        <v>0</v>
      </c>
      <c r="J21" s="79"/>
      <c r="K21" s="6">
        <v>114700</v>
      </c>
      <c r="L21" s="18">
        <f>'[1]zał.7'!$L$19</f>
        <v>214437</v>
      </c>
      <c r="M21" s="28">
        <v>210674.24</v>
      </c>
    </row>
    <row r="22" spans="1:13" ht="15.75" customHeight="1">
      <c r="A22" s="33" t="s">
        <v>10</v>
      </c>
      <c r="B22" s="80"/>
      <c r="C22" s="80"/>
      <c r="D22" s="33"/>
      <c r="E22" s="49" t="s">
        <v>11</v>
      </c>
      <c r="F22" s="52"/>
      <c r="G22" s="38"/>
      <c r="H22" s="38"/>
      <c r="I22" s="98">
        <f>I23</f>
        <v>0</v>
      </c>
      <c r="J22" s="98"/>
      <c r="K22" s="36">
        <f aca="true" t="shared" si="0" ref="K22:M23">K23</f>
        <v>2500</v>
      </c>
      <c r="L22" s="37">
        <f t="shared" si="0"/>
        <v>112300</v>
      </c>
      <c r="M22" s="37">
        <f t="shared" si="0"/>
        <v>112300</v>
      </c>
    </row>
    <row r="23" spans="1:13" ht="16.5" customHeight="1">
      <c r="A23" s="3"/>
      <c r="B23" s="77">
        <v>85195</v>
      </c>
      <c r="C23" s="77"/>
      <c r="D23" s="8"/>
      <c r="E23" s="48" t="s">
        <v>74</v>
      </c>
      <c r="F23" s="47"/>
      <c r="G23" s="14"/>
      <c r="H23" s="14"/>
      <c r="I23" s="83">
        <f>I24</f>
        <v>0</v>
      </c>
      <c r="J23" s="83"/>
      <c r="K23" s="5">
        <f t="shared" si="0"/>
        <v>2500</v>
      </c>
      <c r="L23" s="5">
        <f t="shared" si="0"/>
        <v>112300</v>
      </c>
      <c r="M23" s="5">
        <f t="shared" si="0"/>
        <v>112300</v>
      </c>
    </row>
    <row r="24" spans="1:13" ht="66.75" customHeight="1">
      <c r="A24" s="67"/>
      <c r="B24" s="68"/>
      <c r="C24" s="69"/>
      <c r="D24" s="64">
        <v>6230</v>
      </c>
      <c r="E24" s="61" t="s">
        <v>75</v>
      </c>
      <c r="F24" s="61" t="s">
        <v>47</v>
      </c>
      <c r="G24" s="53"/>
      <c r="H24" s="14" t="s">
        <v>85</v>
      </c>
      <c r="I24" s="79"/>
      <c r="J24" s="79"/>
      <c r="K24" s="6">
        <v>2500</v>
      </c>
      <c r="L24" s="28">
        <f>'[1]zał.7'!$L$22</f>
        <v>112300</v>
      </c>
      <c r="M24" s="28">
        <v>112300</v>
      </c>
    </row>
    <row r="25" spans="1:13" ht="41.25" customHeight="1">
      <c r="A25" s="91"/>
      <c r="B25" s="92"/>
      <c r="C25" s="93"/>
      <c r="D25" s="65"/>
      <c r="E25" s="62"/>
      <c r="F25" s="62"/>
      <c r="G25" s="90" t="s">
        <v>83</v>
      </c>
      <c r="H25" s="60"/>
      <c r="I25" s="22"/>
      <c r="J25" s="22"/>
      <c r="K25" s="6"/>
      <c r="L25" s="28">
        <v>90000</v>
      </c>
      <c r="M25" s="28">
        <v>90000</v>
      </c>
    </row>
    <row r="26" spans="1:13" ht="67.5" customHeight="1">
      <c r="A26" s="94"/>
      <c r="B26" s="95"/>
      <c r="C26" s="96"/>
      <c r="D26" s="66"/>
      <c r="E26" s="63"/>
      <c r="F26" s="63"/>
      <c r="G26" s="90" t="s">
        <v>84</v>
      </c>
      <c r="H26" s="60"/>
      <c r="I26" s="22"/>
      <c r="J26" s="22"/>
      <c r="K26" s="6"/>
      <c r="L26" s="28">
        <v>22300</v>
      </c>
      <c r="M26" s="28">
        <v>22300</v>
      </c>
    </row>
    <row r="27" spans="1:13" ht="16.5" customHeight="1">
      <c r="A27" s="33" t="s">
        <v>12</v>
      </c>
      <c r="B27" s="80"/>
      <c r="C27" s="80"/>
      <c r="D27" s="33"/>
      <c r="E27" s="49" t="s">
        <v>13</v>
      </c>
      <c r="F27" s="49"/>
      <c r="G27" s="57"/>
      <c r="H27" s="57"/>
      <c r="I27" s="82" t="s">
        <v>57</v>
      </c>
      <c r="J27" s="82"/>
      <c r="K27" s="36">
        <f>K28</f>
        <v>150000</v>
      </c>
      <c r="L27" s="37">
        <f>L28+L30+L32</f>
        <v>2582760</v>
      </c>
      <c r="M27" s="37">
        <f>M28+M30+M32</f>
        <v>2518217.08</v>
      </c>
    </row>
    <row r="28" spans="1:13" ht="17.25" customHeight="1">
      <c r="A28" s="3"/>
      <c r="B28" s="77" t="s">
        <v>22</v>
      </c>
      <c r="C28" s="77"/>
      <c r="D28" s="8"/>
      <c r="E28" s="48" t="s">
        <v>23</v>
      </c>
      <c r="F28" s="48"/>
      <c r="G28" s="97"/>
      <c r="H28" s="89" t="s">
        <v>70</v>
      </c>
      <c r="I28" s="83" t="s">
        <v>58</v>
      </c>
      <c r="J28" s="83"/>
      <c r="K28" s="5">
        <f>K29</f>
        <v>150000</v>
      </c>
      <c r="L28" s="5">
        <f>L29</f>
        <v>2169200</v>
      </c>
      <c r="M28" s="5">
        <f>M29</f>
        <v>2118747.75</v>
      </c>
    </row>
    <row r="29" spans="1:13" ht="55.5" customHeight="1">
      <c r="A29" s="3"/>
      <c r="B29" s="71"/>
      <c r="C29" s="71"/>
      <c r="D29" s="3">
        <v>2830</v>
      </c>
      <c r="E29" s="31" t="s">
        <v>80</v>
      </c>
      <c r="F29" s="45" t="s">
        <v>47</v>
      </c>
      <c r="G29" s="97"/>
      <c r="H29" s="89"/>
      <c r="I29" s="79" t="s">
        <v>58</v>
      </c>
      <c r="J29" s="79"/>
      <c r="K29" s="6">
        <v>150000</v>
      </c>
      <c r="L29" s="28">
        <f>'[1]zał.7'!$L$27</f>
        <v>2169200</v>
      </c>
      <c r="M29" s="28">
        <v>2118747.75</v>
      </c>
    </row>
    <row r="30" spans="1:13" ht="21" customHeight="1">
      <c r="A30" s="3"/>
      <c r="B30" s="77" t="s">
        <v>14</v>
      </c>
      <c r="C30" s="77"/>
      <c r="D30" s="8"/>
      <c r="E30" s="47" t="s">
        <v>15</v>
      </c>
      <c r="F30" s="48"/>
      <c r="G30" s="89"/>
      <c r="H30" s="89" t="s">
        <v>56</v>
      </c>
      <c r="I30" s="83" t="s">
        <v>18</v>
      </c>
      <c r="J30" s="83"/>
      <c r="K30" s="5">
        <f>K31</f>
        <v>0</v>
      </c>
      <c r="L30" s="5">
        <f>L31</f>
        <v>248560</v>
      </c>
      <c r="M30" s="5">
        <f>M31</f>
        <v>248560</v>
      </c>
    </row>
    <row r="31" spans="1:13" ht="34.5" customHeight="1">
      <c r="A31" s="3"/>
      <c r="B31" s="71"/>
      <c r="C31" s="71"/>
      <c r="D31" s="3" t="s">
        <v>16</v>
      </c>
      <c r="E31" s="31" t="s">
        <v>17</v>
      </c>
      <c r="F31" s="45" t="s">
        <v>47</v>
      </c>
      <c r="G31" s="89"/>
      <c r="H31" s="89"/>
      <c r="I31" s="79" t="s">
        <v>18</v>
      </c>
      <c r="J31" s="79"/>
      <c r="K31" s="6"/>
      <c r="L31" s="28">
        <f>'[1]zał.7'!$L$29</f>
        <v>248560</v>
      </c>
      <c r="M31" s="28">
        <v>248560</v>
      </c>
    </row>
    <row r="32" spans="1:13" ht="19.5" customHeight="1">
      <c r="A32" s="3"/>
      <c r="B32" s="77" t="s">
        <v>25</v>
      </c>
      <c r="C32" s="77"/>
      <c r="D32" s="8"/>
      <c r="E32" s="47" t="s">
        <v>26</v>
      </c>
      <c r="F32" s="48"/>
      <c r="G32" s="88" t="s">
        <v>59</v>
      </c>
      <c r="H32" s="89"/>
      <c r="I32" s="83" t="s">
        <v>6</v>
      </c>
      <c r="J32" s="83"/>
      <c r="K32" s="5"/>
      <c r="L32" s="5">
        <f>L33</f>
        <v>165000</v>
      </c>
      <c r="M32" s="5">
        <f>M33</f>
        <v>150909.33</v>
      </c>
    </row>
    <row r="33" spans="1:13" ht="45">
      <c r="A33" s="3"/>
      <c r="B33" s="71"/>
      <c r="C33" s="71"/>
      <c r="D33" s="3" t="s">
        <v>24</v>
      </c>
      <c r="E33" s="31" t="s">
        <v>29</v>
      </c>
      <c r="F33" s="45" t="s">
        <v>47</v>
      </c>
      <c r="G33" s="88"/>
      <c r="H33" s="89"/>
      <c r="I33" s="79" t="s">
        <v>6</v>
      </c>
      <c r="J33" s="79"/>
      <c r="K33" s="6"/>
      <c r="L33" s="28">
        <f>'[1]zał.7'!$L$31</f>
        <v>165000</v>
      </c>
      <c r="M33" s="28">
        <v>150909.33</v>
      </c>
    </row>
    <row r="34" spans="1:13" ht="21.75" customHeight="1">
      <c r="A34" s="33" t="s">
        <v>30</v>
      </c>
      <c r="B34" s="80"/>
      <c r="C34" s="80"/>
      <c r="D34" s="33"/>
      <c r="E34" s="49" t="s">
        <v>31</v>
      </c>
      <c r="F34" s="49"/>
      <c r="G34" s="39"/>
      <c r="H34" s="39"/>
      <c r="I34" s="82" t="s">
        <v>60</v>
      </c>
      <c r="J34" s="82"/>
      <c r="K34" s="36"/>
      <c r="L34" s="37">
        <f>L35+L37</f>
        <v>15000</v>
      </c>
      <c r="M34" s="37">
        <f>M35+M37</f>
        <v>15000</v>
      </c>
    </row>
    <row r="35" spans="1:13" ht="18" customHeight="1" hidden="1">
      <c r="A35" s="7"/>
      <c r="B35" s="84">
        <v>92116</v>
      </c>
      <c r="C35" s="84"/>
      <c r="D35" s="7"/>
      <c r="E35" s="48" t="s">
        <v>66</v>
      </c>
      <c r="F35" s="46"/>
      <c r="G35" s="12"/>
      <c r="H35" s="12"/>
      <c r="I35" s="21"/>
      <c r="J35" s="21"/>
      <c r="K35" s="5"/>
      <c r="L35" s="5">
        <f>L36</f>
        <v>0</v>
      </c>
      <c r="M35" s="35"/>
    </row>
    <row r="36" spans="1:13" ht="62.25" customHeight="1" hidden="1">
      <c r="A36" s="24"/>
      <c r="B36" s="86"/>
      <c r="C36" s="87"/>
      <c r="D36" s="3" t="s">
        <v>21</v>
      </c>
      <c r="E36" s="31" t="s">
        <v>34</v>
      </c>
      <c r="F36" s="45" t="s">
        <v>47</v>
      </c>
      <c r="G36" s="85"/>
      <c r="H36" s="19"/>
      <c r="I36" s="25"/>
      <c r="J36" s="25"/>
      <c r="K36" s="18"/>
      <c r="L36" s="28">
        <v>0</v>
      </c>
      <c r="M36" s="35"/>
    </row>
    <row r="37" spans="1:13" ht="19.5" customHeight="1">
      <c r="A37" s="3"/>
      <c r="B37" s="77" t="s">
        <v>32</v>
      </c>
      <c r="C37" s="77"/>
      <c r="D37" s="8"/>
      <c r="E37" s="47" t="s">
        <v>33</v>
      </c>
      <c r="F37" s="48"/>
      <c r="G37" s="85"/>
      <c r="H37" s="13"/>
      <c r="I37" s="83" t="s">
        <v>60</v>
      </c>
      <c r="J37" s="83"/>
      <c r="K37" s="5"/>
      <c r="L37" s="5">
        <f>SUM(L38:L39)</f>
        <v>15000</v>
      </c>
      <c r="M37" s="5">
        <f>SUM(M38:M39)</f>
        <v>15000</v>
      </c>
    </row>
    <row r="38" spans="1:13" ht="67.5" hidden="1">
      <c r="A38" s="3"/>
      <c r="B38" s="71"/>
      <c r="C38" s="71"/>
      <c r="D38" s="3" t="s">
        <v>21</v>
      </c>
      <c r="E38" s="31" t="s">
        <v>34</v>
      </c>
      <c r="F38" s="45" t="s">
        <v>47</v>
      </c>
      <c r="G38" s="14" t="s">
        <v>71</v>
      </c>
      <c r="H38" s="14"/>
      <c r="I38" s="79" t="s">
        <v>7</v>
      </c>
      <c r="J38" s="79"/>
      <c r="K38" s="6"/>
      <c r="L38" s="28">
        <v>0</v>
      </c>
      <c r="M38" s="35"/>
    </row>
    <row r="39" spans="1:13" ht="72" customHeight="1">
      <c r="A39" s="3"/>
      <c r="B39" s="71"/>
      <c r="C39" s="71"/>
      <c r="D39" s="3" t="s">
        <v>45</v>
      </c>
      <c r="E39" s="55" t="s">
        <v>46</v>
      </c>
      <c r="F39" s="45" t="s">
        <v>47</v>
      </c>
      <c r="G39" s="23"/>
      <c r="H39" s="56" t="s">
        <v>78</v>
      </c>
      <c r="I39" s="79">
        <v>15000</v>
      </c>
      <c r="J39" s="79"/>
      <c r="K39" s="6"/>
      <c r="L39" s="28">
        <v>15000</v>
      </c>
      <c r="M39" s="28">
        <v>15000</v>
      </c>
    </row>
    <row r="40" spans="1:13" ht="21" customHeight="1">
      <c r="A40" s="2" t="s">
        <v>89</v>
      </c>
      <c r="B40" s="71" t="s">
        <v>90</v>
      </c>
      <c r="C40" s="71"/>
      <c r="D40" s="3" t="s">
        <v>91</v>
      </c>
      <c r="E40" s="45" t="s">
        <v>92</v>
      </c>
      <c r="F40" s="45" t="s">
        <v>93</v>
      </c>
      <c r="G40" s="11" t="s">
        <v>94</v>
      </c>
      <c r="H40" s="11" t="s">
        <v>95</v>
      </c>
      <c r="I40" s="71">
        <v>8</v>
      </c>
      <c r="J40" s="71"/>
      <c r="K40" s="4">
        <v>9</v>
      </c>
      <c r="L40" s="4" t="s">
        <v>96</v>
      </c>
      <c r="M40" s="4" t="s">
        <v>97</v>
      </c>
    </row>
    <row r="41" spans="1:13" ht="19.5" customHeight="1">
      <c r="A41" s="33" t="s">
        <v>61</v>
      </c>
      <c r="B41" s="80"/>
      <c r="C41" s="80"/>
      <c r="D41" s="33"/>
      <c r="E41" s="49" t="s">
        <v>62</v>
      </c>
      <c r="F41" s="52"/>
      <c r="G41" s="38"/>
      <c r="H41" s="38"/>
      <c r="I41" s="81"/>
      <c r="J41" s="81"/>
      <c r="K41" s="36">
        <f>K42</f>
        <v>9500</v>
      </c>
      <c r="L41" s="37">
        <f>L42</f>
        <v>6500</v>
      </c>
      <c r="M41" s="37">
        <f>M42</f>
        <v>5900.01</v>
      </c>
    </row>
    <row r="42" spans="1:13" ht="10.5" customHeight="1">
      <c r="A42" s="3"/>
      <c r="B42" s="77" t="s">
        <v>63</v>
      </c>
      <c r="C42" s="77"/>
      <c r="D42" s="8"/>
      <c r="E42" s="48" t="s">
        <v>33</v>
      </c>
      <c r="F42" s="47"/>
      <c r="G42" s="14"/>
      <c r="H42" s="14"/>
      <c r="I42" s="78"/>
      <c r="J42" s="78"/>
      <c r="K42" s="5">
        <f>K43+K44</f>
        <v>9500</v>
      </c>
      <c r="L42" s="5">
        <f>L44+L45</f>
        <v>6500</v>
      </c>
      <c r="M42" s="5">
        <f>M44+M45</f>
        <v>5900.01</v>
      </c>
    </row>
    <row r="43" spans="1:13" ht="54" customHeight="1" hidden="1">
      <c r="A43" s="3"/>
      <c r="B43" s="71"/>
      <c r="C43" s="71"/>
      <c r="D43" s="3" t="s">
        <v>21</v>
      </c>
      <c r="E43" s="31" t="s">
        <v>34</v>
      </c>
      <c r="F43" s="45" t="s">
        <v>47</v>
      </c>
      <c r="G43" s="14" t="s">
        <v>72</v>
      </c>
      <c r="H43" s="14"/>
      <c r="I43" s="75"/>
      <c r="J43" s="75"/>
      <c r="K43" s="6">
        <v>1500</v>
      </c>
      <c r="L43" s="28">
        <v>0</v>
      </c>
      <c r="M43" s="35"/>
    </row>
    <row r="44" spans="1:13" ht="66.75" customHeight="1">
      <c r="A44" s="3"/>
      <c r="B44" s="71"/>
      <c r="C44" s="71"/>
      <c r="D44" s="3" t="s">
        <v>45</v>
      </c>
      <c r="E44" s="55" t="s">
        <v>46</v>
      </c>
      <c r="F44" s="45" t="s">
        <v>47</v>
      </c>
      <c r="G44" s="14"/>
      <c r="H44" s="54" t="s">
        <v>79</v>
      </c>
      <c r="I44" s="76"/>
      <c r="J44" s="76"/>
      <c r="K44" s="6">
        <v>8000</v>
      </c>
      <c r="L44" s="28">
        <v>5000</v>
      </c>
      <c r="M44" s="28">
        <v>4400.01</v>
      </c>
    </row>
    <row r="45" spans="1:13" ht="45" customHeight="1">
      <c r="A45" s="3"/>
      <c r="B45" s="71"/>
      <c r="C45" s="71"/>
      <c r="D45" s="40">
        <v>2710</v>
      </c>
      <c r="E45" s="50" t="s">
        <v>76</v>
      </c>
      <c r="F45" s="45" t="s">
        <v>47</v>
      </c>
      <c r="G45" s="14" t="s">
        <v>77</v>
      </c>
      <c r="H45" s="14"/>
      <c r="I45" s="32"/>
      <c r="J45" s="32"/>
      <c r="K45" s="6"/>
      <c r="L45" s="28">
        <v>1500</v>
      </c>
      <c r="M45" s="28">
        <v>1500</v>
      </c>
    </row>
    <row r="46" spans="1:13" ht="20.25" customHeight="1">
      <c r="A46" s="9"/>
      <c r="B46" s="72" t="s">
        <v>86</v>
      </c>
      <c r="C46" s="72"/>
      <c r="D46" s="72"/>
      <c r="E46" s="72"/>
      <c r="F46" s="72"/>
      <c r="G46" s="72"/>
      <c r="H46" s="72"/>
      <c r="I46" s="73">
        <f>I41+I34+I27+I22+I15+I9</f>
        <v>2255068</v>
      </c>
      <c r="J46" s="74"/>
      <c r="K46" s="27">
        <f>K41+K34+K27+K22+K15+K9</f>
        <v>211700</v>
      </c>
      <c r="L46" s="27">
        <f>L41+L34+L27+L15+L12+L9+L22</f>
        <v>3286697</v>
      </c>
      <c r="M46" s="27">
        <f>M41+M34+M27+M15+M12+M9+M22</f>
        <v>3177942.37</v>
      </c>
    </row>
    <row r="47" spans="1:13" ht="23.25" customHeight="1">
      <c r="A47" s="70" t="s">
        <v>87</v>
      </c>
      <c r="B47" s="70"/>
      <c r="C47" s="70"/>
      <c r="D47" s="70"/>
      <c r="E47" s="70"/>
      <c r="F47" s="70"/>
      <c r="G47" s="70"/>
      <c r="H47" s="70"/>
      <c r="I47" s="9"/>
      <c r="J47" s="9"/>
      <c r="K47" s="9"/>
      <c r="L47" s="58">
        <f>'[2]rb 28 s narast'!$I$10</f>
        <v>3174397</v>
      </c>
      <c r="M47" s="58">
        <f>'[2]rb 28 s narast'!$J$10</f>
        <v>3065642.37</v>
      </c>
    </row>
    <row r="48" spans="1:13" ht="23.25" customHeight="1">
      <c r="A48" s="70" t="s">
        <v>88</v>
      </c>
      <c r="B48" s="70"/>
      <c r="C48" s="70"/>
      <c r="D48" s="70"/>
      <c r="E48" s="70"/>
      <c r="F48" s="70"/>
      <c r="G48" s="70"/>
      <c r="H48" s="70"/>
      <c r="I48" s="9"/>
      <c r="J48" s="9"/>
      <c r="K48" s="9"/>
      <c r="L48" s="58">
        <v>112300</v>
      </c>
      <c r="M48" s="58">
        <v>112300</v>
      </c>
    </row>
  </sheetData>
  <sheetProtection/>
  <mergeCells count="100">
    <mergeCell ref="A5:M5"/>
    <mergeCell ref="B11:C11"/>
    <mergeCell ref="D6:D7"/>
    <mergeCell ref="F6:F7"/>
    <mergeCell ref="B9:C9"/>
    <mergeCell ref="M6:M7"/>
    <mergeCell ref="K6:K7"/>
    <mergeCell ref="B10:C10"/>
    <mergeCell ref="I10:J10"/>
    <mergeCell ref="I11:J11"/>
    <mergeCell ref="L6:L7"/>
    <mergeCell ref="B8:C8"/>
    <mergeCell ref="I8:J8"/>
    <mergeCell ref="I9:J9"/>
    <mergeCell ref="G6:H6"/>
    <mergeCell ref="I17:J17"/>
    <mergeCell ref="B15:C15"/>
    <mergeCell ref="A6:A7"/>
    <mergeCell ref="B6:C7"/>
    <mergeCell ref="B14:C14"/>
    <mergeCell ref="B13:C13"/>
    <mergeCell ref="B12:C12"/>
    <mergeCell ref="I19:J19"/>
    <mergeCell ref="B20:C20"/>
    <mergeCell ref="I6:J7"/>
    <mergeCell ref="E6:E7"/>
    <mergeCell ref="H9:H11"/>
    <mergeCell ref="B16:C16"/>
    <mergeCell ref="G16:G17"/>
    <mergeCell ref="H16:H17"/>
    <mergeCell ref="I16:J16"/>
    <mergeCell ref="B17:C17"/>
    <mergeCell ref="B23:C23"/>
    <mergeCell ref="I23:J23"/>
    <mergeCell ref="I15:J15"/>
    <mergeCell ref="B22:C22"/>
    <mergeCell ref="I22:J22"/>
    <mergeCell ref="B18:C18"/>
    <mergeCell ref="G18:G19"/>
    <mergeCell ref="H18:H19"/>
    <mergeCell ref="I18:J18"/>
    <mergeCell ref="B19:C19"/>
    <mergeCell ref="G20:G21"/>
    <mergeCell ref="H20:H21"/>
    <mergeCell ref="I20:J20"/>
    <mergeCell ref="B21:C21"/>
    <mergeCell ref="I21:J21"/>
    <mergeCell ref="B28:C28"/>
    <mergeCell ref="G28:G29"/>
    <mergeCell ref="H28:H29"/>
    <mergeCell ref="I28:J28"/>
    <mergeCell ref="B29:C29"/>
    <mergeCell ref="I29:J29"/>
    <mergeCell ref="B27:C27"/>
    <mergeCell ref="I27:J27"/>
    <mergeCell ref="I24:J24"/>
    <mergeCell ref="G25:H25"/>
    <mergeCell ref="G26:H26"/>
    <mergeCell ref="E24:E26"/>
    <mergeCell ref="F24:F26"/>
    <mergeCell ref="D24:D26"/>
    <mergeCell ref="A24:C26"/>
    <mergeCell ref="B30:C30"/>
    <mergeCell ref="G30:G31"/>
    <mergeCell ref="H30:H31"/>
    <mergeCell ref="I30:J30"/>
    <mergeCell ref="B31:C31"/>
    <mergeCell ref="I31:J31"/>
    <mergeCell ref="B32:C32"/>
    <mergeCell ref="G32:G33"/>
    <mergeCell ref="H32:H33"/>
    <mergeCell ref="I32:J32"/>
    <mergeCell ref="B33:C33"/>
    <mergeCell ref="I33:J33"/>
    <mergeCell ref="B34:C34"/>
    <mergeCell ref="I34:J34"/>
    <mergeCell ref="B37:C37"/>
    <mergeCell ref="I37:J37"/>
    <mergeCell ref="B35:C35"/>
    <mergeCell ref="G36:G37"/>
    <mergeCell ref="B36:C36"/>
    <mergeCell ref="B45:C45"/>
    <mergeCell ref="B42:C42"/>
    <mergeCell ref="I42:J42"/>
    <mergeCell ref="B38:C38"/>
    <mergeCell ref="I38:J38"/>
    <mergeCell ref="B39:C39"/>
    <mergeCell ref="I39:J39"/>
    <mergeCell ref="B41:C41"/>
    <mergeCell ref="I41:J41"/>
    <mergeCell ref="A47:H47"/>
    <mergeCell ref="A48:H48"/>
    <mergeCell ref="B40:C40"/>
    <mergeCell ref="I40:J40"/>
    <mergeCell ref="B46:H46"/>
    <mergeCell ref="I46:J46"/>
    <mergeCell ref="B43:C43"/>
    <mergeCell ref="I43:J43"/>
    <mergeCell ref="B44:C44"/>
    <mergeCell ref="I44:J44"/>
  </mergeCells>
  <printOptions horizontalCentered="1"/>
  <pageMargins left="0.3937007874015748" right="0.3937007874015748" top="0.3937007874015748" bottom="0.7480314960629921" header="0.5118110236220472" footer="0.5118110236220472"/>
  <pageSetup horizontalDpi="600" verticalDpi="600" orientation="portrait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b.sadowska</cp:lastModifiedBy>
  <cp:lastPrinted>2014-03-24T08:38:51Z</cp:lastPrinted>
  <dcterms:created xsi:type="dcterms:W3CDTF">1998-12-09T13:02:10Z</dcterms:created>
  <dcterms:modified xsi:type="dcterms:W3CDTF">2014-03-25T08:11:19Z</dcterms:modified>
  <cp:category/>
  <cp:version/>
  <cp:contentType/>
  <cp:contentStatus/>
</cp:coreProperties>
</file>