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ulpit\Przetargi 2019\IZP.272.4.2019 GAZ\"/>
    </mc:Choice>
  </mc:AlternateContent>
  <bookViews>
    <workbookView xWindow="0" yWindow="0" windowWidth="21570" windowHeight="7545"/>
  </bookViews>
  <sheets>
    <sheet name="wykaz obiektów zamawiającego" sheetId="1" r:id="rId1"/>
  </sheets>
  <definedNames>
    <definedName name="_xlnm.Print_Area" localSheetId="0">'wykaz obiektów zamawiającego'!$A$1:$AD$23</definedName>
  </definedNames>
  <calcPr calcId="152511"/>
</workbook>
</file>

<file path=xl/calcChain.xml><?xml version="1.0" encoding="utf-8"?>
<calcChain xmlns="http://schemas.openxmlformats.org/spreadsheetml/2006/main">
  <c r="W19" i="1" l="1"/>
  <c r="V7" i="1" l="1"/>
  <c r="U7" i="1"/>
  <c r="J7" i="1"/>
  <c r="W18" i="1" l="1"/>
  <c r="W16" i="1"/>
  <c r="W13" i="1"/>
  <c r="W11" i="1"/>
  <c r="W17" i="1"/>
  <c r="W15" i="1"/>
  <c r="W12" i="1"/>
  <c r="W14" i="1"/>
  <c r="W10" i="1"/>
  <c r="W9" i="1"/>
  <c r="W8" i="1"/>
  <c r="W21" i="1"/>
  <c r="W6" i="1"/>
  <c r="W7" i="1" s="1"/>
  <c r="W5" i="1"/>
  <c r="W22" i="1" l="1"/>
  <c r="AD7" i="1"/>
</calcChain>
</file>

<file path=xl/sharedStrings.xml><?xml version="1.0" encoding="utf-8"?>
<sst xmlns="http://schemas.openxmlformats.org/spreadsheetml/2006/main" count="220" uniqueCount="103">
  <si>
    <t>Pl. Jana Sobieskiego 2, 56-100 Wołów</t>
  </si>
  <si>
    <t>RAZEM</t>
  </si>
  <si>
    <t>rodzaj dodychczasowej umowy</t>
  </si>
  <si>
    <t>procedura zmiany sprzedawcy</t>
  </si>
  <si>
    <t>lp.</t>
  </si>
  <si>
    <t>okres obowiązywania dotychczasowej umowy</t>
  </si>
  <si>
    <t>ul. Inwalidów Wojennych 10, 56-100 Wołów</t>
  </si>
  <si>
    <t>obecny sprzedawca gazu</t>
  </si>
  <si>
    <t>termin rozpoczęcia sprzedaży gazu</t>
  </si>
  <si>
    <t>adres pkt poboru gazu</t>
  </si>
  <si>
    <t>rodzaj przyszłej umowy</t>
  </si>
  <si>
    <t>Przeznaczenie gazu</t>
  </si>
  <si>
    <t>Układ pomiarowy</t>
  </si>
  <si>
    <t>Plac Piastowski 2,                  
 56-100 Wołów</t>
  </si>
  <si>
    <t>ul. Inwalidów Wojennych 24, 
56-100 Wołów</t>
  </si>
  <si>
    <t>ul. Zwycięstwa 7 m 3;
56-120
 Brzeg Dolny</t>
  </si>
  <si>
    <t>ŁĄCZNIE</t>
  </si>
  <si>
    <t>akcyza
ZW-zwolniony
P-płatnik</t>
  </si>
  <si>
    <t>moc umowna kWh/h</t>
  </si>
  <si>
    <t xml:space="preserve">ul. 1 Maja 21, 
56-120 
Brzeg Dolny
</t>
  </si>
  <si>
    <t>ODBIORCA</t>
  </si>
  <si>
    <t xml:space="preserve">Starostwo Powiatowe                                                 w Wołowie,                                                 Plac Piastowski 2,                          56-100 Wołów
</t>
  </si>
  <si>
    <t xml:space="preserve">Zespołu Szkół Specjalnych i Placówek Oświatowych w Wołowie, ul. Inwalidów Wojennych 10,                        56-100 Wołów
</t>
  </si>
  <si>
    <t xml:space="preserve">Powiatowe Centrum Pomocy Rodzinie w Wołowie, 
ul. Inwalidów Wojennych 24, 56-100 Wołów
</t>
  </si>
  <si>
    <t xml:space="preserve">Zespół Placówek Resocjalizacyjnych w Brzegu Dolnym, ul. 1 Maja 21, 56-120 Brzeg Dolny
</t>
  </si>
  <si>
    <t xml:space="preserve">Liceum Ogólnokształcące im. Mikołaja Kopernika w Wołowie, Pl. Jana III Sobieskiego 2, 
56-100 Wołów
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</si>
  <si>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</si>
  <si>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</si>
  <si>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Powiat Wołowski, 56-100 Wołów, pl.Piastowski 2, NIP: 988-02-19-208</t>
  </si>
  <si>
    <t>Liceum Ogólnokształcące im. Mikołaja Kopernika w Wołowie, Pl. Jana III Sobieskiego 2, 
56-100 Wołów</t>
  </si>
  <si>
    <t>Centrum Kształcenia Zawodowego i Ustawicznego w Wołowie
ul. T. Kościuszki 27,
56-100 Wołów</t>
  </si>
  <si>
    <t>ul. T. Kościuszki 27,
56-100 Wołów</t>
  </si>
  <si>
    <t>wykorzystanie na potrzeby własne:
ogrzewanie obiektu szkolnego, podgrzewanie wody, kuchenka 4 palnikowa</t>
  </si>
  <si>
    <t>gazomierz
 1 szt.</t>
  </si>
  <si>
    <t>do 110</t>
  </si>
  <si>
    <t>kompleksowa</t>
  </si>
  <si>
    <t>31.03.2017r.</t>
  </si>
  <si>
    <t>01.04.2017r.</t>
  </si>
  <si>
    <t>ZW</t>
  </si>
  <si>
    <t>druga</t>
  </si>
  <si>
    <t xml:space="preserve">wykorzystanie na potrzeby własne:
ogrzewanie obiektu </t>
  </si>
  <si>
    <t xml:space="preserve">HERMES 
ENERGY
GROUP
</t>
  </si>
  <si>
    <t>wykorzystanie
 na potrzeby własne:
ogrzewanie obiektu, podgrzewanie wody</t>
  </si>
  <si>
    <t>wykorzystanie
 na potrzeby własne:
piec c.o. dwufunkcyjny i kuchenka 4 palnikowa</t>
  </si>
  <si>
    <t>00M6G413000002535</t>
  </si>
  <si>
    <t>14AG413026331066</t>
  </si>
  <si>
    <t>wykorzystanie
 na potrzeby własne:
podgrzewanie wody</t>
  </si>
  <si>
    <t>wykorzystanie na potrzeby własne:
ogrzewanie obiektu</t>
  </si>
  <si>
    <t>gazomierz 1szt.</t>
  </si>
  <si>
    <t>wykorzystanie
 na potrzeby własne:
pracownia gastronomiczna - kuchenki gazowe, podgrzewanie wody</t>
  </si>
  <si>
    <t>W-1.1</t>
  </si>
  <si>
    <t>W-4</t>
  </si>
  <si>
    <t>W-3.9</t>
  </si>
  <si>
    <t>W-3.6</t>
  </si>
  <si>
    <t>kuchnia, w tym (2 kuchenki gazowe 4 - palnikowe, 2 taborety gazowe + 1 podgrzewacz wody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</si>
  <si>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</si>
  <si>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</si>
  <si>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kolejna</t>
  </si>
  <si>
    <t xml:space="preserve">aktualna
grupa taryfowa wg operatora </t>
  </si>
  <si>
    <r>
      <t xml:space="preserve">NR  licznika/
</t>
    </r>
    <r>
      <rPr>
        <sz val="8"/>
        <color theme="4"/>
        <rFont val="Arial"/>
        <family val="2"/>
        <charset val="238"/>
      </rPr>
      <t>nr punktu odbioru gazu (OSD)</t>
    </r>
  </si>
  <si>
    <r>
      <t xml:space="preserve">5523098/
</t>
    </r>
    <r>
      <rPr>
        <sz val="9"/>
        <color theme="4"/>
        <rFont val="Arial"/>
        <family val="2"/>
        <charset val="238"/>
      </rPr>
      <t>9020030098</t>
    </r>
  </si>
  <si>
    <r>
      <t xml:space="preserve">2203582/
</t>
    </r>
    <r>
      <rPr>
        <sz val="9"/>
        <color theme="4"/>
        <rFont val="Arial"/>
        <family val="2"/>
        <charset val="238"/>
      </rPr>
      <t>5463048210</t>
    </r>
  </si>
  <si>
    <r>
      <t xml:space="preserve">15KBKG25
33531995550/
</t>
    </r>
    <r>
      <rPr>
        <sz val="9"/>
        <color theme="4"/>
        <rFont val="Arial"/>
        <family val="2"/>
        <charset val="238"/>
      </rPr>
      <t>5463048047</t>
    </r>
  </si>
  <si>
    <r>
      <t xml:space="preserve">00MG25
33500000226/
</t>
    </r>
    <r>
      <rPr>
        <sz val="9"/>
        <color theme="4"/>
        <rFont val="Arial"/>
        <family val="2"/>
        <charset val="238"/>
      </rPr>
      <t>5463048111</t>
    </r>
    <r>
      <rPr>
        <sz val="9"/>
        <rFont val="Arial"/>
        <family val="2"/>
        <charset val="238"/>
      </rPr>
      <t xml:space="preserve">
</t>
    </r>
  </si>
  <si>
    <r>
      <t xml:space="preserve">5463008142/
</t>
    </r>
    <r>
      <rPr>
        <sz val="9"/>
        <color theme="4"/>
        <rFont val="Arial"/>
        <family val="2"/>
        <charset val="238"/>
      </rPr>
      <t>5463008142</t>
    </r>
  </si>
  <si>
    <r>
      <t xml:space="preserve">5462500164/
</t>
    </r>
    <r>
      <rPr>
        <sz val="9"/>
        <color theme="4"/>
        <rFont val="Arial"/>
        <family val="2"/>
        <charset val="238"/>
      </rPr>
      <t>5462500164</t>
    </r>
  </si>
  <si>
    <r>
      <t xml:space="preserve">12MUGG4
13000111668/
</t>
    </r>
    <r>
      <rPr>
        <sz val="9"/>
        <color theme="4"/>
        <rFont val="Arial"/>
        <family val="2"/>
        <charset val="238"/>
      </rPr>
      <t>5463048113</t>
    </r>
  </si>
  <si>
    <t>Załącznik nr 1  do umowy nr ….. z dnia ……………………………………….</t>
  </si>
  <si>
    <t>kotłownia do celów grzewczych (3 piece)</t>
  </si>
  <si>
    <t>W-6</t>
  </si>
  <si>
    <r>
      <t xml:space="preserve">12MUGG4
13000263476/
</t>
    </r>
    <r>
      <rPr>
        <sz val="9"/>
        <color theme="4"/>
        <rFont val="Arial"/>
        <family val="2"/>
        <charset val="238"/>
      </rPr>
      <t>5463048158</t>
    </r>
  </si>
  <si>
    <t>75021954/ 9020030007</t>
  </si>
  <si>
    <t xml:space="preserve">gazomierz      1 szt.              </t>
  </si>
  <si>
    <t>IZP.272.4.2019</t>
  </si>
  <si>
    <t xml:space="preserve">EWE POLSKA Sp. z o.o.  ul. Małe Garbary 9, 61-756 Poznań 
</t>
  </si>
  <si>
    <t>30.04.2019r.</t>
  </si>
  <si>
    <t>01.05.2019r.</t>
  </si>
  <si>
    <t>W-5
OSD: W-5.1</t>
  </si>
  <si>
    <t xml:space="preserve"> W - 4
OSD: W - 4</t>
  </si>
  <si>
    <t>W - 4
OSD: W - 4</t>
  </si>
  <si>
    <t>W - 3.9
OSD: W - 3.9</t>
  </si>
  <si>
    <t>W - 3.6
OSD: W - 3.6</t>
  </si>
  <si>
    <t>W-3.6
OSD: W - 3.6</t>
  </si>
  <si>
    <t xml:space="preserve"> W - 1.1
OSD: W-1.1</t>
  </si>
  <si>
    <t>Prognoza zużycia gazu za okres obowiązywania umowy tj. 01.05.2019 - 30.04.2020 (kWh)</t>
  </si>
  <si>
    <t>-</t>
  </si>
  <si>
    <t>17AG4 25027617253</t>
  </si>
  <si>
    <t>W - 6
OSD: W-6.1</t>
  </si>
  <si>
    <t>W-5</t>
  </si>
  <si>
    <t>RAZEM 
kWh</t>
  </si>
  <si>
    <t>styczeń 2020</t>
  </si>
  <si>
    <t>luty 2020</t>
  </si>
  <si>
    <t>marzec 2020</t>
  </si>
  <si>
    <t>kwiecień 2020</t>
  </si>
  <si>
    <t>maj 2019</t>
  </si>
  <si>
    <t>czerwiec 2019</t>
  </si>
  <si>
    <t>lipiec 2019</t>
  </si>
  <si>
    <t>sierpień 2019</t>
  </si>
  <si>
    <t>wrzesień 2019</t>
  </si>
  <si>
    <t>październik 2019</t>
  </si>
  <si>
    <t>listopad 2019</t>
  </si>
  <si>
    <t>grudzień 2019</t>
  </si>
  <si>
    <t>Załącznik nr 5 do SIWZ po modyfikacji z dnia 12.03.2019 r. - LISTA OBIEKTÓW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</si>
</sst>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9"/>
      <color theme="4"/>
      <name val="Arial"/>
      <family val="2"/>
      <charset val="238"/>
    </font>
    <font>
      <sz val="8"/>
      <color theme="4"/>
      <name val="Arial"/>
      <family val="2"/>
      <charset val="238"/>
    </font>
    <font>
      <sz val="9"/>
      <color theme="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1" fontId="6" fillId="5" borderId="2" xfId="0" quotePrefix="1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1" fillId="0" borderId="0" xfId="0" applyNumberFormat="1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NumberFormat="1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 wrapText="1"/>
    </xf>
    <xf numFmtId="164" fontId="4" fillId="9" borderId="6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/>
    </xf>
    <xf numFmtId="0" fontId="7" fillId="7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5" fillId="11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4" fontId="5" fillId="1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1" fontId="8" fillId="8" borderId="2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9" fillId="0" borderId="0" xfId="0" applyFont="1"/>
    <xf numFmtId="0" fontId="4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3" fontId="8" fillId="8" borderId="6" xfId="0" applyNumberFormat="1" applyFont="1" applyFill="1" applyBorder="1" applyAlignment="1">
      <alignment horizontal="center" vertical="center" wrapText="1"/>
    </xf>
    <xf numFmtId="4" fontId="8" fillId="8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1" fontId="4" fillId="8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3" fontId="9" fillId="0" borderId="0" xfId="0" applyNumberFormat="1" applyFont="1"/>
    <xf numFmtId="1" fontId="4" fillId="8" borderId="2" xfId="0" quotePrefix="1" applyNumberFormat="1" applyFont="1" applyFill="1" applyBorder="1" applyAlignment="1">
      <alignment horizontal="center" vertical="center" wrapText="1"/>
    </xf>
    <xf numFmtId="1" fontId="8" fillId="8" borderId="2" xfId="0" quotePrefix="1" applyNumberFormat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0" fontId="8" fillId="7" borderId="2" xfId="0" quotePrefix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3" fontId="10" fillId="1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3" fontId="8" fillId="11" borderId="6" xfId="0" applyNumberFormat="1" applyFont="1" applyFill="1" applyBorder="1" applyAlignment="1">
      <alignment horizontal="center" vertical="center" wrapText="1"/>
    </xf>
    <xf numFmtId="0" fontId="4" fillId="14" borderId="6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center" vertical="center"/>
    </xf>
    <xf numFmtId="3" fontId="5" fillId="8" borderId="2" xfId="0" applyNumberFormat="1" applyFont="1" applyFill="1" applyBorder="1" applyAlignment="1">
      <alignment horizontal="center" vertical="center"/>
    </xf>
    <xf numFmtId="3" fontId="5" fillId="9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textRotation="90" wrapText="1"/>
    </xf>
    <xf numFmtId="49" fontId="1" fillId="6" borderId="2" xfId="0" applyNumberFormat="1" applyFont="1" applyFill="1" applyBorder="1" applyAlignment="1">
      <alignment horizontal="center" vertical="center" textRotation="90" wrapText="1"/>
    </xf>
    <xf numFmtId="3" fontId="2" fillId="12" borderId="4" xfId="0" applyNumberFormat="1" applyFont="1" applyFill="1" applyBorder="1" applyAlignment="1">
      <alignment horizontal="center"/>
    </xf>
    <xf numFmtId="3" fontId="2" fillId="10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12" borderId="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11" borderId="6" xfId="0" applyNumberFormat="1" applyFont="1" applyFill="1" applyBorder="1" applyAlignment="1">
      <alignment horizontal="center" vertical="center" wrapText="1"/>
    </xf>
    <xf numFmtId="3" fontId="5" fillId="11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topLeftCell="G1" zoomScale="90" zoomScaleNormal="90" zoomScaleSheetLayoutView="90" workbookViewId="0">
      <selection activeCell="G2" sqref="G2"/>
    </sheetView>
  </sheetViews>
  <sheetFormatPr defaultColWidth="11.5703125" defaultRowHeight="12.75" x14ac:dyDescent="0.2"/>
  <cols>
    <col min="1" max="1" width="4.85546875" style="10" customWidth="1"/>
    <col min="2" max="2" width="23" style="1" customWidth="1"/>
    <col min="3" max="5" width="13" style="2" customWidth="1"/>
    <col min="6" max="6" width="13.28515625" style="2" customWidth="1"/>
    <col min="7" max="7" width="11.7109375" style="1" customWidth="1"/>
    <col min="8" max="8" width="15.140625" style="3" customWidth="1"/>
    <col min="9" max="9" width="13.28515625" style="3" customWidth="1"/>
    <col min="10" max="10" width="10.7109375" style="1" customWidth="1"/>
    <col min="11" max="11" width="11.5703125" style="4" customWidth="1"/>
    <col min="12" max="12" width="12.7109375" style="4" customWidth="1"/>
    <col min="13" max="13" width="13.28515625" style="4" customWidth="1"/>
    <col min="14" max="14" width="12.28515625" style="4" customWidth="1"/>
    <col min="15" max="15" width="11.7109375" style="4" customWidth="1"/>
    <col min="16" max="16" width="11" style="4" customWidth="1"/>
    <col min="17" max="17" width="8.85546875" style="4" customWidth="1"/>
    <col min="18" max="18" width="10.28515625" style="4" customWidth="1"/>
    <col min="19" max="19" width="9" style="4" customWidth="1"/>
    <col min="20" max="20" width="10.7109375" style="1" customWidth="1"/>
    <col min="21" max="21" width="9.85546875" style="1" customWidth="1"/>
    <col min="22" max="22" width="10.140625" style="1" customWidth="1"/>
    <col min="23" max="23" width="11.7109375" style="115" customWidth="1"/>
    <col min="24" max="24" width="10.85546875" style="1" customWidth="1"/>
    <col min="25" max="25" width="11.85546875" style="1" customWidth="1"/>
    <col min="26" max="26" width="9.42578125" style="1" customWidth="1"/>
    <col min="27" max="27" width="9.5703125" style="1" customWidth="1"/>
    <col min="28" max="29" width="8.7109375" style="1" customWidth="1"/>
    <col min="30" max="30" width="9.42578125" style="1" customWidth="1"/>
  </cols>
  <sheetData>
    <row r="1" spans="1:31" ht="24.75" customHeight="1" x14ac:dyDescent="0.2">
      <c r="A1" s="120" t="s">
        <v>73</v>
      </c>
      <c r="B1" s="120"/>
      <c r="C1" s="120"/>
      <c r="G1" s="121" t="s">
        <v>102</v>
      </c>
      <c r="H1" s="121"/>
      <c r="I1" s="121"/>
      <c r="J1" s="121"/>
      <c r="K1" s="121"/>
      <c r="L1" s="121"/>
      <c r="M1" s="121"/>
      <c r="N1" s="121"/>
      <c r="O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</row>
    <row r="2" spans="1:31" ht="13.5" customHeight="1" x14ac:dyDescent="0.2">
      <c r="A2" s="11"/>
      <c r="B2" s="5"/>
      <c r="C2" s="6"/>
      <c r="D2" s="6"/>
      <c r="E2" s="6"/>
      <c r="F2" s="6"/>
      <c r="X2" s="122" t="s">
        <v>67</v>
      </c>
      <c r="Y2" s="122"/>
      <c r="Z2" s="122"/>
      <c r="AA2" s="122"/>
      <c r="AB2" s="122"/>
      <c r="AC2" s="122"/>
      <c r="AD2" s="122"/>
    </row>
    <row r="3" spans="1:31" ht="21" customHeight="1" x14ac:dyDescent="0.2">
      <c r="A3" s="32"/>
      <c r="B3" s="33"/>
      <c r="C3" s="34"/>
      <c r="D3" s="34"/>
      <c r="E3" s="34"/>
      <c r="F3" s="34"/>
      <c r="G3" s="31"/>
      <c r="H3" s="30"/>
      <c r="I3" s="30"/>
      <c r="J3" s="31"/>
      <c r="K3" s="126" t="s">
        <v>84</v>
      </c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  <c r="W3" s="113"/>
      <c r="X3" s="31"/>
      <c r="Y3" s="31"/>
      <c r="Z3" s="31"/>
      <c r="AA3" s="31"/>
      <c r="AB3" s="31"/>
      <c r="AC3" s="31"/>
      <c r="AD3" s="31"/>
    </row>
    <row r="4" spans="1:31" s="12" customFormat="1" ht="129.75" customHeight="1" x14ac:dyDescent="0.2">
      <c r="A4" s="7" t="s">
        <v>4</v>
      </c>
      <c r="B4" s="7" t="s">
        <v>20</v>
      </c>
      <c r="C4" s="7" t="s">
        <v>9</v>
      </c>
      <c r="D4" s="7" t="s">
        <v>26</v>
      </c>
      <c r="E4" s="7" t="s">
        <v>27</v>
      </c>
      <c r="F4" s="16" t="s">
        <v>11</v>
      </c>
      <c r="G4" s="16" t="s">
        <v>12</v>
      </c>
      <c r="H4" s="7" t="s">
        <v>59</v>
      </c>
      <c r="I4" s="87" t="s">
        <v>58</v>
      </c>
      <c r="J4" s="29" t="s">
        <v>18</v>
      </c>
      <c r="K4" s="111" t="s">
        <v>90</v>
      </c>
      <c r="L4" s="111" t="s">
        <v>91</v>
      </c>
      <c r="M4" s="111" t="s">
        <v>92</v>
      </c>
      <c r="N4" s="111" t="s">
        <v>93</v>
      </c>
      <c r="O4" s="111" t="s">
        <v>94</v>
      </c>
      <c r="P4" s="111" t="s">
        <v>95</v>
      </c>
      <c r="Q4" s="111" t="s">
        <v>96</v>
      </c>
      <c r="R4" s="111" t="s">
        <v>97</v>
      </c>
      <c r="S4" s="111" t="s">
        <v>98</v>
      </c>
      <c r="T4" s="112" t="s">
        <v>99</v>
      </c>
      <c r="U4" s="111" t="s">
        <v>100</v>
      </c>
      <c r="V4" s="111" t="s">
        <v>101</v>
      </c>
      <c r="W4" s="114" t="s">
        <v>89</v>
      </c>
      <c r="X4" s="7" t="s">
        <v>2</v>
      </c>
      <c r="Y4" s="7" t="s">
        <v>10</v>
      </c>
      <c r="Z4" s="8" t="s">
        <v>7</v>
      </c>
      <c r="AA4" s="8" t="s">
        <v>5</v>
      </c>
      <c r="AB4" s="8" t="s">
        <v>8</v>
      </c>
      <c r="AC4" s="8" t="s">
        <v>17</v>
      </c>
      <c r="AD4" s="15" t="s">
        <v>3</v>
      </c>
    </row>
    <row r="5" spans="1:31" ht="183" customHeight="1" x14ac:dyDescent="0.2">
      <c r="A5" s="9">
        <v>1</v>
      </c>
      <c r="B5" s="14" t="s">
        <v>21</v>
      </c>
      <c r="C5" s="24" t="s">
        <v>13</v>
      </c>
      <c r="D5" s="24" t="s">
        <v>28</v>
      </c>
      <c r="E5" s="24" t="s">
        <v>21</v>
      </c>
      <c r="F5" s="17" t="s">
        <v>47</v>
      </c>
      <c r="G5" s="17" t="s">
        <v>48</v>
      </c>
      <c r="H5" s="28" t="s">
        <v>60</v>
      </c>
      <c r="I5" s="27" t="s">
        <v>77</v>
      </c>
      <c r="J5" s="52">
        <v>300</v>
      </c>
      <c r="K5" s="100">
        <v>69644</v>
      </c>
      <c r="L5" s="100">
        <v>71483</v>
      </c>
      <c r="M5" s="100">
        <v>72165</v>
      </c>
      <c r="N5" s="100">
        <v>20467</v>
      </c>
      <c r="O5" s="100">
        <v>2598</v>
      </c>
      <c r="P5" s="100">
        <v>0</v>
      </c>
      <c r="Q5" s="100">
        <v>0</v>
      </c>
      <c r="R5" s="100">
        <v>0</v>
      </c>
      <c r="S5" s="100">
        <v>5552</v>
      </c>
      <c r="T5" s="104">
        <v>34030</v>
      </c>
      <c r="U5" s="105">
        <v>50080</v>
      </c>
      <c r="V5" s="102">
        <v>64600</v>
      </c>
      <c r="W5" s="51">
        <f>SUM(K5:V5)</f>
        <v>390619</v>
      </c>
      <c r="X5" s="7" t="s">
        <v>35</v>
      </c>
      <c r="Y5" s="25" t="s">
        <v>35</v>
      </c>
      <c r="Z5" s="22" t="s">
        <v>74</v>
      </c>
      <c r="AA5" s="7" t="s">
        <v>75</v>
      </c>
      <c r="AB5" s="7" t="s">
        <v>76</v>
      </c>
      <c r="AC5" s="7" t="s">
        <v>38</v>
      </c>
      <c r="AD5" s="35" t="s">
        <v>57</v>
      </c>
    </row>
    <row r="6" spans="1:31" ht="183" customHeight="1" x14ac:dyDescent="0.2">
      <c r="A6" s="37">
        <v>2</v>
      </c>
      <c r="B6" s="13" t="s">
        <v>55</v>
      </c>
      <c r="C6" s="36" t="s">
        <v>56</v>
      </c>
      <c r="D6" s="36" t="s">
        <v>28</v>
      </c>
      <c r="E6" s="36" t="s">
        <v>55</v>
      </c>
      <c r="F6" s="19" t="s">
        <v>42</v>
      </c>
      <c r="G6" s="19" t="s">
        <v>33</v>
      </c>
      <c r="H6" s="26" t="s">
        <v>63</v>
      </c>
      <c r="I6" s="96" t="s">
        <v>77</v>
      </c>
      <c r="J6" s="52">
        <v>165</v>
      </c>
      <c r="K6" s="102">
        <v>51203</v>
      </c>
      <c r="L6" s="102">
        <v>58781</v>
      </c>
      <c r="M6" s="102">
        <v>46379</v>
      </c>
      <c r="N6" s="103">
        <v>67904</v>
      </c>
      <c r="O6" s="102">
        <v>2910</v>
      </c>
      <c r="P6" s="102">
        <v>1829</v>
      </c>
      <c r="Q6" s="102">
        <v>1616</v>
      </c>
      <c r="R6" s="102">
        <v>1590</v>
      </c>
      <c r="S6" s="102">
        <v>6742</v>
      </c>
      <c r="T6" s="103">
        <v>17115</v>
      </c>
      <c r="U6" s="102">
        <v>32050</v>
      </c>
      <c r="V6" s="102">
        <v>44956</v>
      </c>
      <c r="W6" s="51">
        <f>SUM(K6:V6)</f>
        <v>333075</v>
      </c>
      <c r="X6" s="7" t="s">
        <v>35</v>
      </c>
      <c r="Y6" s="25" t="s">
        <v>35</v>
      </c>
      <c r="Z6" s="22" t="s">
        <v>74</v>
      </c>
      <c r="AA6" s="7" t="s">
        <v>75</v>
      </c>
      <c r="AB6" s="7" t="s">
        <v>76</v>
      </c>
      <c r="AC6" s="7" t="s">
        <v>38</v>
      </c>
      <c r="AD6" s="35" t="s">
        <v>57</v>
      </c>
    </row>
    <row r="7" spans="1:31" s="64" customFormat="1" ht="30.75" customHeight="1" x14ac:dyDescent="0.2">
      <c r="A7" s="38"/>
      <c r="B7" s="39"/>
      <c r="C7" s="49"/>
      <c r="D7" s="49"/>
      <c r="E7" s="49"/>
      <c r="F7" s="77"/>
      <c r="G7" s="78" t="s">
        <v>1</v>
      </c>
      <c r="H7" s="79" t="s">
        <v>88</v>
      </c>
      <c r="I7" s="80">
        <v>2</v>
      </c>
      <c r="J7" s="108">
        <f>J5+J6</f>
        <v>465</v>
      </c>
      <c r="K7" s="109"/>
      <c r="L7" s="109"/>
      <c r="M7" s="109"/>
      <c r="N7" s="109"/>
      <c r="O7" s="109"/>
      <c r="P7" s="109"/>
      <c r="Q7" s="109"/>
      <c r="R7" s="109"/>
      <c r="S7" s="109"/>
      <c r="T7" s="108"/>
      <c r="U7" s="110">
        <f>U5+U6</f>
        <v>82130</v>
      </c>
      <c r="V7" s="110">
        <f>V5+V6</f>
        <v>109556</v>
      </c>
      <c r="W7" s="58">
        <f>SUM(W5:W6)</f>
        <v>723694</v>
      </c>
      <c r="X7" s="62"/>
      <c r="Y7" s="61"/>
      <c r="Z7" s="62"/>
      <c r="AA7" s="62"/>
      <c r="AB7" s="62"/>
      <c r="AC7" s="62"/>
      <c r="AD7" s="41">
        <f ca="1">A7:AD7</f>
        <v>0</v>
      </c>
      <c r="AE7" s="76"/>
    </row>
    <row r="8" spans="1:31" ht="171" customHeight="1" x14ac:dyDescent="0.2">
      <c r="A8" s="9">
        <v>3</v>
      </c>
      <c r="B8" s="14" t="s">
        <v>22</v>
      </c>
      <c r="C8" s="13" t="s">
        <v>6</v>
      </c>
      <c r="D8" s="13" t="s">
        <v>28</v>
      </c>
      <c r="E8" s="13" t="s">
        <v>22</v>
      </c>
      <c r="F8" s="18" t="s">
        <v>32</v>
      </c>
      <c r="G8" s="18" t="s">
        <v>33</v>
      </c>
      <c r="H8" s="28" t="s">
        <v>61</v>
      </c>
      <c r="I8" s="27" t="s">
        <v>78</v>
      </c>
      <c r="J8" s="21" t="s">
        <v>34</v>
      </c>
      <c r="K8" s="100">
        <v>32867</v>
      </c>
      <c r="L8" s="100">
        <v>33015</v>
      </c>
      <c r="M8" s="100">
        <v>14126</v>
      </c>
      <c r="N8" s="100">
        <v>1484</v>
      </c>
      <c r="O8" s="100">
        <v>880</v>
      </c>
      <c r="P8" s="100">
        <v>327</v>
      </c>
      <c r="Q8" s="100">
        <v>352</v>
      </c>
      <c r="R8" s="100">
        <v>147</v>
      </c>
      <c r="S8" s="100">
        <v>403</v>
      </c>
      <c r="T8" s="105">
        <v>3537</v>
      </c>
      <c r="U8" s="105">
        <v>8228</v>
      </c>
      <c r="V8" s="102">
        <v>16821</v>
      </c>
      <c r="W8" s="51">
        <f>SUM(K8:V8)</f>
        <v>112187</v>
      </c>
      <c r="X8" s="7" t="s">
        <v>35</v>
      </c>
      <c r="Y8" s="25" t="s">
        <v>35</v>
      </c>
      <c r="Z8" s="22" t="s">
        <v>74</v>
      </c>
      <c r="AA8" s="7" t="s">
        <v>75</v>
      </c>
      <c r="AB8" s="7" t="s">
        <v>76</v>
      </c>
      <c r="AC8" s="7" t="s">
        <v>38</v>
      </c>
      <c r="AD8" s="35" t="s">
        <v>57</v>
      </c>
    </row>
    <row r="9" spans="1:31" ht="165" customHeight="1" x14ac:dyDescent="0.2">
      <c r="A9" s="37">
        <v>4</v>
      </c>
      <c r="B9" s="14" t="s">
        <v>25</v>
      </c>
      <c r="C9" s="13" t="s">
        <v>0</v>
      </c>
      <c r="D9" s="13" t="s">
        <v>28</v>
      </c>
      <c r="E9" s="13" t="s">
        <v>29</v>
      </c>
      <c r="F9" s="19" t="s">
        <v>40</v>
      </c>
      <c r="G9" s="18" t="s">
        <v>33</v>
      </c>
      <c r="H9" s="28" t="s">
        <v>62</v>
      </c>
      <c r="I9" s="27" t="s">
        <v>79</v>
      </c>
      <c r="J9" s="21" t="s">
        <v>34</v>
      </c>
      <c r="K9" s="99">
        <v>62281</v>
      </c>
      <c r="L9" s="100">
        <v>62858</v>
      </c>
      <c r="M9" s="99">
        <v>64411</v>
      </c>
      <c r="N9" s="100">
        <v>35035</v>
      </c>
      <c r="O9" s="101">
        <v>11</v>
      </c>
      <c r="P9" s="100">
        <v>45</v>
      </c>
      <c r="Q9" s="100">
        <v>0</v>
      </c>
      <c r="R9" s="100">
        <v>0</v>
      </c>
      <c r="S9" s="100">
        <v>0</v>
      </c>
      <c r="T9" s="97">
        <v>5788</v>
      </c>
      <c r="U9" s="97">
        <v>30565</v>
      </c>
      <c r="V9" s="102">
        <v>57753</v>
      </c>
      <c r="W9" s="51">
        <f>SUM(K9:V9)</f>
        <v>318747</v>
      </c>
      <c r="X9" s="7" t="s">
        <v>35</v>
      </c>
      <c r="Y9" s="25" t="s">
        <v>35</v>
      </c>
      <c r="Z9" s="22" t="s">
        <v>74</v>
      </c>
      <c r="AA9" s="7" t="s">
        <v>75</v>
      </c>
      <c r="AB9" s="7" t="s">
        <v>76</v>
      </c>
      <c r="AC9" s="7" t="s">
        <v>38</v>
      </c>
      <c r="AD9" s="35" t="s">
        <v>57</v>
      </c>
    </row>
    <row r="10" spans="1:31" ht="174" customHeight="1" x14ac:dyDescent="0.2">
      <c r="A10" s="37">
        <v>5</v>
      </c>
      <c r="B10" s="13" t="s">
        <v>24</v>
      </c>
      <c r="C10" s="36" t="s">
        <v>19</v>
      </c>
      <c r="D10" s="36" t="s">
        <v>28</v>
      </c>
      <c r="E10" s="36" t="s">
        <v>24</v>
      </c>
      <c r="F10" s="19" t="s">
        <v>46</v>
      </c>
      <c r="G10" s="18" t="s">
        <v>33</v>
      </c>
      <c r="H10" s="26" t="s">
        <v>86</v>
      </c>
      <c r="I10" s="27" t="s">
        <v>79</v>
      </c>
      <c r="J10" s="21" t="s">
        <v>34</v>
      </c>
      <c r="K10" s="102">
        <v>13441</v>
      </c>
      <c r="L10" s="102">
        <v>13478</v>
      </c>
      <c r="M10" s="102">
        <v>23950</v>
      </c>
      <c r="N10" s="102">
        <v>6727</v>
      </c>
      <c r="O10" s="102">
        <v>13474</v>
      </c>
      <c r="P10" s="102">
        <v>9034</v>
      </c>
      <c r="Q10" s="102">
        <v>5607</v>
      </c>
      <c r="R10" s="102">
        <v>9772</v>
      </c>
      <c r="S10" s="102">
        <v>13272</v>
      </c>
      <c r="T10" s="102">
        <v>3961</v>
      </c>
      <c r="U10" s="102">
        <v>9654</v>
      </c>
      <c r="V10" s="102">
        <v>13887</v>
      </c>
      <c r="W10" s="51">
        <f>SUM(K10:V10)</f>
        <v>136257</v>
      </c>
      <c r="X10" s="7" t="s">
        <v>35</v>
      </c>
      <c r="Y10" s="25" t="s">
        <v>35</v>
      </c>
      <c r="Z10" s="22" t="s">
        <v>74</v>
      </c>
      <c r="AA10" s="7" t="s">
        <v>75</v>
      </c>
      <c r="AB10" s="7" t="s">
        <v>76</v>
      </c>
      <c r="AC10" s="7" t="s">
        <v>38</v>
      </c>
      <c r="AD10" s="35" t="s">
        <v>57</v>
      </c>
    </row>
    <row r="11" spans="1:31" s="64" customFormat="1" ht="24.75" customHeight="1" x14ac:dyDescent="0.2">
      <c r="A11" s="38"/>
      <c r="B11" s="39"/>
      <c r="C11" s="39"/>
      <c r="D11" s="39"/>
      <c r="E11" s="39"/>
      <c r="F11" s="55"/>
      <c r="G11" s="59" t="s">
        <v>1</v>
      </c>
      <c r="H11" s="81" t="s">
        <v>51</v>
      </c>
      <c r="I11" s="80">
        <v>3</v>
      </c>
      <c r="J11" s="4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58">
        <f>SUM(W8:W10)</f>
        <v>567191</v>
      </c>
      <c r="X11" s="61"/>
      <c r="Y11" s="61"/>
      <c r="Z11" s="62"/>
      <c r="AA11" s="62"/>
      <c r="AB11" s="62"/>
      <c r="AC11" s="62"/>
      <c r="AD11" s="41"/>
      <c r="AE11" s="76"/>
    </row>
    <row r="12" spans="1:31" ht="157.5" customHeight="1" x14ac:dyDescent="0.2">
      <c r="A12" s="37">
        <v>6</v>
      </c>
      <c r="B12" s="14" t="s">
        <v>23</v>
      </c>
      <c r="C12" s="36" t="s">
        <v>14</v>
      </c>
      <c r="D12" s="36" t="s">
        <v>28</v>
      </c>
      <c r="E12" s="36" t="s">
        <v>23</v>
      </c>
      <c r="F12" s="18" t="s">
        <v>42</v>
      </c>
      <c r="G12" s="18" t="s">
        <v>44</v>
      </c>
      <c r="H12" s="26" t="s">
        <v>64</v>
      </c>
      <c r="I12" s="27" t="s">
        <v>80</v>
      </c>
      <c r="J12" s="21" t="s">
        <v>34</v>
      </c>
      <c r="K12" s="102">
        <v>12057</v>
      </c>
      <c r="L12" s="102">
        <v>17401</v>
      </c>
      <c r="M12" s="102">
        <v>10081</v>
      </c>
      <c r="N12" s="102">
        <v>1659</v>
      </c>
      <c r="O12" s="102">
        <v>2017</v>
      </c>
      <c r="P12" s="118">
        <v>1247</v>
      </c>
      <c r="Q12" s="119"/>
      <c r="R12" s="118">
        <v>3011</v>
      </c>
      <c r="S12" s="119"/>
      <c r="T12" s="105">
        <v>5617</v>
      </c>
      <c r="U12" s="102">
        <v>10975</v>
      </c>
      <c r="V12" s="102">
        <v>1014</v>
      </c>
      <c r="W12" s="51">
        <f>SUM(K12:V12)</f>
        <v>65079</v>
      </c>
      <c r="X12" s="7" t="s">
        <v>35</v>
      </c>
      <c r="Y12" s="25" t="s">
        <v>35</v>
      </c>
      <c r="Z12" s="22" t="s">
        <v>74</v>
      </c>
      <c r="AA12" s="7" t="s">
        <v>75</v>
      </c>
      <c r="AB12" s="7" t="s">
        <v>76</v>
      </c>
      <c r="AC12" s="7" t="s">
        <v>38</v>
      </c>
      <c r="AD12" s="35" t="s">
        <v>57</v>
      </c>
    </row>
    <row r="13" spans="1:31" s="64" customFormat="1" ht="20.25" customHeight="1" x14ac:dyDescent="0.2">
      <c r="A13" s="42"/>
      <c r="B13" s="39"/>
      <c r="C13" s="43"/>
      <c r="D13" s="43"/>
      <c r="E13" s="43"/>
      <c r="F13" s="74"/>
      <c r="G13" s="59" t="s">
        <v>1</v>
      </c>
      <c r="H13" s="75" t="s">
        <v>52</v>
      </c>
      <c r="I13" s="58">
        <v>1</v>
      </c>
      <c r="J13" s="4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58">
        <f>SUM(W12)</f>
        <v>65079</v>
      </c>
      <c r="X13" s="61"/>
      <c r="Y13" s="61"/>
      <c r="Z13" s="62"/>
      <c r="AA13" s="62"/>
      <c r="AB13" s="62"/>
      <c r="AC13" s="62"/>
      <c r="AD13" s="41"/>
      <c r="AE13" s="76"/>
    </row>
    <row r="14" spans="1:31" ht="161.25" customHeight="1" x14ac:dyDescent="0.2">
      <c r="A14" s="37">
        <v>7</v>
      </c>
      <c r="B14" s="14" t="s">
        <v>23</v>
      </c>
      <c r="C14" s="36" t="s">
        <v>15</v>
      </c>
      <c r="D14" s="36" t="s">
        <v>28</v>
      </c>
      <c r="E14" s="36" t="s">
        <v>23</v>
      </c>
      <c r="F14" s="18" t="s">
        <v>43</v>
      </c>
      <c r="G14" s="18" t="s">
        <v>45</v>
      </c>
      <c r="H14" s="26" t="s">
        <v>65</v>
      </c>
      <c r="I14" s="27" t="s">
        <v>81</v>
      </c>
      <c r="J14" s="21" t="s">
        <v>34</v>
      </c>
      <c r="K14" s="118">
        <v>5420</v>
      </c>
      <c r="L14" s="123"/>
      <c r="M14" s="119"/>
      <c r="N14" s="102">
        <v>2153</v>
      </c>
      <c r="O14" s="102">
        <v>33</v>
      </c>
      <c r="P14" s="118">
        <v>316</v>
      </c>
      <c r="Q14" s="119"/>
      <c r="R14" s="118">
        <v>371</v>
      </c>
      <c r="S14" s="119"/>
      <c r="T14" s="116">
        <v>3559</v>
      </c>
      <c r="U14" s="117"/>
      <c r="V14" s="100">
        <v>4844</v>
      </c>
      <c r="W14" s="51">
        <f>SUM(K14:V14)</f>
        <v>16696</v>
      </c>
      <c r="X14" s="7" t="s">
        <v>35</v>
      </c>
      <c r="Y14" s="25" t="s">
        <v>35</v>
      </c>
      <c r="Z14" s="22" t="s">
        <v>74</v>
      </c>
      <c r="AA14" s="7" t="s">
        <v>75</v>
      </c>
      <c r="AB14" s="7" t="s">
        <v>76</v>
      </c>
      <c r="AC14" s="7" t="s">
        <v>38</v>
      </c>
      <c r="AD14" s="35" t="s">
        <v>57</v>
      </c>
    </row>
    <row r="15" spans="1:31" ht="182.25" customHeight="1" x14ac:dyDescent="0.2">
      <c r="A15" s="23">
        <v>8</v>
      </c>
      <c r="B15" s="14" t="s">
        <v>30</v>
      </c>
      <c r="C15" s="36" t="s">
        <v>31</v>
      </c>
      <c r="D15" s="85" t="s">
        <v>28</v>
      </c>
      <c r="E15" s="14" t="s">
        <v>30</v>
      </c>
      <c r="F15" s="19" t="s">
        <v>54</v>
      </c>
      <c r="G15" s="18" t="s">
        <v>33</v>
      </c>
      <c r="H15" s="26" t="s">
        <v>70</v>
      </c>
      <c r="I15" s="27" t="s">
        <v>82</v>
      </c>
      <c r="J15" s="21" t="s">
        <v>34</v>
      </c>
      <c r="K15" s="118">
        <v>5879</v>
      </c>
      <c r="L15" s="119"/>
      <c r="M15" s="118">
        <v>6669</v>
      </c>
      <c r="N15" s="119"/>
      <c r="O15" s="118">
        <v>6649</v>
      </c>
      <c r="P15" s="119"/>
      <c r="Q15" s="118">
        <v>2765</v>
      </c>
      <c r="R15" s="119"/>
      <c r="S15" s="118">
        <v>8352</v>
      </c>
      <c r="T15" s="119"/>
      <c r="U15" s="116">
        <v>7496</v>
      </c>
      <c r="V15" s="117"/>
      <c r="W15" s="51">
        <f>SUM(K15:V15)</f>
        <v>37810</v>
      </c>
      <c r="X15" s="7" t="s">
        <v>35</v>
      </c>
      <c r="Y15" s="25" t="s">
        <v>35</v>
      </c>
      <c r="Z15" s="22" t="s">
        <v>74</v>
      </c>
      <c r="AA15" s="7" t="s">
        <v>75</v>
      </c>
      <c r="AB15" s="7" t="s">
        <v>76</v>
      </c>
      <c r="AC15" s="7" t="s">
        <v>38</v>
      </c>
      <c r="AD15" s="35" t="s">
        <v>57</v>
      </c>
      <c r="AE15" s="50"/>
    </row>
    <row r="16" spans="1:31" s="64" customFormat="1" ht="25.5" customHeight="1" x14ac:dyDescent="0.2">
      <c r="A16" s="44"/>
      <c r="B16" s="45"/>
      <c r="C16" s="46"/>
      <c r="D16" s="46"/>
      <c r="E16" s="46"/>
      <c r="F16" s="65"/>
      <c r="G16" s="66" t="s">
        <v>1</v>
      </c>
      <c r="H16" s="67" t="s">
        <v>53</v>
      </c>
      <c r="I16" s="68">
        <v>2</v>
      </c>
      <c r="J16" s="47"/>
      <c r="K16" s="68"/>
      <c r="L16" s="69"/>
      <c r="M16" s="69"/>
      <c r="N16" s="69"/>
      <c r="O16" s="69"/>
      <c r="P16" s="68"/>
      <c r="Q16" s="68"/>
      <c r="R16" s="68"/>
      <c r="S16" s="68"/>
      <c r="T16" s="69"/>
      <c r="U16" s="69"/>
      <c r="V16" s="69"/>
      <c r="W16" s="68">
        <f>SUM(W14:W15)</f>
        <v>54506</v>
      </c>
      <c r="X16" s="70"/>
      <c r="Y16" s="70"/>
      <c r="Z16" s="71"/>
      <c r="AA16" s="71"/>
      <c r="AB16" s="71"/>
      <c r="AC16" s="72"/>
      <c r="AD16" s="48"/>
      <c r="AE16" s="73"/>
    </row>
    <row r="17" spans="1:31" s="64" customFormat="1" ht="108" customHeight="1" x14ac:dyDescent="0.2">
      <c r="A17" s="90">
        <v>9</v>
      </c>
      <c r="B17" s="14" t="s">
        <v>30</v>
      </c>
      <c r="C17" s="36" t="s">
        <v>31</v>
      </c>
      <c r="D17" s="88" t="s">
        <v>28</v>
      </c>
      <c r="E17" s="14" t="s">
        <v>30</v>
      </c>
      <c r="F17" s="91" t="s">
        <v>68</v>
      </c>
      <c r="G17" s="89" t="s">
        <v>72</v>
      </c>
      <c r="H17" s="95" t="s">
        <v>71</v>
      </c>
      <c r="I17" s="94" t="s">
        <v>87</v>
      </c>
      <c r="J17" s="93">
        <v>987</v>
      </c>
      <c r="K17" s="106">
        <v>328015</v>
      </c>
      <c r="L17" s="106">
        <v>365123</v>
      </c>
      <c r="M17" s="106">
        <v>339740</v>
      </c>
      <c r="N17" s="106">
        <v>91379</v>
      </c>
      <c r="O17" s="106">
        <v>18357</v>
      </c>
      <c r="P17" s="106">
        <v>15876</v>
      </c>
      <c r="Q17" s="106">
        <v>14886</v>
      </c>
      <c r="R17" s="106">
        <v>14078</v>
      </c>
      <c r="S17" s="106">
        <v>22272</v>
      </c>
      <c r="T17" s="107">
        <v>169288</v>
      </c>
      <c r="U17" s="107">
        <v>260659</v>
      </c>
      <c r="V17" s="106">
        <v>314411</v>
      </c>
      <c r="W17" s="92">
        <f>SUM(K17:V17)</f>
        <v>1954084</v>
      </c>
      <c r="X17" s="7" t="s">
        <v>35</v>
      </c>
      <c r="Y17" s="25" t="s">
        <v>35</v>
      </c>
      <c r="Z17" s="22" t="s">
        <v>74</v>
      </c>
      <c r="AA17" s="7" t="s">
        <v>75</v>
      </c>
      <c r="AB17" s="7" t="s">
        <v>76</v>
      </c>
      <c r="AC17" s="7" t="s">
        <v>38</v>
      </c>
      <c r="AD17" s="35" t="s">
        <v>57</v>
      </c>
      <c r="AE17" s="73"/>
    </row>
    <row r="18" spans="1:31" s="64" customFormat="1" ht="30" customHeight="1" x14ac:dyDescent="0.2">
      <c r="A18" s="44"/>
      <c r="B18" s="45"/>
      <c r="C18" s="46"/>
      <c r="D18" s="46"/>
      <c r="E18" s="46"/>
      <c r="F18" s="65"/>
      <c r="G18" s="66" t="s">
        <v>1</v>
      </c>
      <c r="H18" s="67" t="s">
        <v>69</v>
      </c>
      <c r="I18" s="68">
        <v>1</v>
      </c>
      <c r="J18" s="47"/>
      <c r="K18" s="68"/>
      <c r="L18" s="69"/>
      <c r="M18" s="69"/>
      <c r="N18" s="69"/>
      <c r="O18" s="69"/>
      <c r="P18" s="68"/>
      <c r="Q18" s="68"/>
      <c r="R18" s="68"/>
      <c r="S18" s="68"/>
      <c r="T18" s="69"/>
      <c r="U18" s="69"/>
      <c r="V18" s="69"/>
      <c r="W18" s="68">
        <f>SUM(W17)</f>
        <v>1954084</v>
      </c>
      <c r="X18" s="70"/>
      <c r="Y18" s="70"/>
      <c r="Z18" s="71"/>
      <c r="AA18" s="71"/>
      <c r="AB18" s="71"/>
      <c r="AC18" s="72"/>
      <c r="AD18" s="48"/>
      <c r="AE18" s="73"/>
    </row>
    <row r="19" spans="1:31" ht="150" customHeight="1" x14ac:dyDescent="0.2">
      <c r="A19" s="129">
        <v>10</v>
      </c>
      <c r="B19" s="131" t="s">
        <v>55</v>
      </c>
      <c r="C19" s="133" t="s">
        <v>56</v>
      </c>
      <c r="D19" s="82" t="s">
        <v>28</v>
      </c>
      <c r="E19" s="82" t="s">
        <v>55</v>
      </c>
      <c r="F19" s="135" t="s">
        <v>49</v>
      </c>
      <c r="G19" s="135" t="s">
        <v>33</v>
      </c>
      <c r="H19" s="137" t="s">
        <v>66</v>
      </c>
      <c r="I19" s="139" t="s">
        <v>83</v>
      </c>
      <c r="J19" s="141" t="s">
        <v>34</v>
      </c>
      <c r="K19" s="98">
        <v>266</v>
      </c>
      <c r="L19" s="102">
        <v>272</v>
      </c>
      <c r="M19" s="102">
        <v>154</v>
      </c>
      <c r="N19" s="102">
        <v>253</v>
      </c>
      <c r="O19" s="102">
        <v>60</v>
      </c>
      <c r="P19" s="98">
        <v>60</v>
      </c>
      <c r="Q19" s="98">
        <v>60</v>
      </c>
      <c r="R19" s="98">
        <v>60</v>
      </c>
      <c r="S19" s="98">
        <v>60</v>
      </c>
      <c r="T19" s="98">
        <v>60</v>
      </c>
      <c r="U19" s="98">
        <v>60</v>
      </c>
      <c r="V19" s="98">
        <v>60</v>
      </c>
      <c r="W19" s="146">
        <f>SUM(K19:V19)</f>
        <v>1425</v>
      </c>
      <c r="X19" s="7" t="s">
        <v>35</v>
      </c>
      <c r="Y19" s="25" t="s">
        <v>35</v>
      </c>
      <c r="Z19" s="22" t="s">
        <v>74</v>
      </c>
      <c r="AA19" s="7" t="s">
        <v>75</v>
      </c>
      <c r="AB19" s="7" t="s">
        <v>76</v>
      </c>
      <c r="AC19" s="7" t="s">
        <v>38</v>
      </c>
      <c r="AD19" s="86" t="s">
        <v>57</v>
      </c>
    </row>
    <row r="20" spans="1:31" ht="66.75" hidden="1" customHeight="1" x14ac:dyDescent="0.2">
      <c r="A20" s="130"/>
      <c r="B20" s="132"/>
      <c r="C20" s="134"/>
      <c r="D20" s="83"/>
      <c r="E20" s="83"/>
      <c r="F20" s="136"/>
      <c r="G20" s="136"/>
      <c r="H20" s="138"/>
      <c r="I20" s="140"/>
      <c r="J20" s="142"/>
      <c r="K20" s="98" t="s">
        <v>85</v>
      </c>
      <c r="L20" s="98">
        <v>1018</v>
      </c>
      <c r="M20" s="98">
        <v>154</v>
      </c>
      <c r="N20" s="98">
        <v>253</v>
      </c>
      <c r="O20" s="98" t="s">
        <v>85</v>
      </c>
      <c r="P20" s="98" t="s">
        <v>85</v>
      </c>
      <c r="Q20" s="98" t="s">
        <v>85</v>
      </c>
      <c r="R20" s="98" t="s">
        <v>85</v>
      </c>
      <c r="S20" s="98" t="s">
        <v>85</v>
      </c>
      <c r="T20" s="98" t="s">
        <v>85</v>
      </c>
      <c r="U20" s="98" t="s">
        <v>85</v>
      </c>
      <c r="V20" s="98" t="s">
        <v>85</v>
      </c>
      <c r="W20" s="147"/>
      <c r="X20" s="7" t="s">
        <v>35</v>
      </c>
      <c r="Y20" s="25" t="s">
        <v>35</v>
      </c>
      <c r="Z20" s="22" t="s">
        <v>41</v>
      </c>
      <c r="AA20" s="7" t="s">
        <v>36</v>
      </c>
      <c r="AB20" s="7" t="s">
        <v>37</v>
      </c>
      <c r="AC20" s="7" t="s">
        <v>38</v>
      </c>
      <c r="AD20" s="35" t="s">
        <v>39</v>
      </c>
    </row>
    <row r="21" spans="1:31" s="64" customFormat="1" ht="31.5" customHeight="1" x14ac:dyDescent="0.2">
      <c r="A21" s="38"/>
      <c r="B21" s="39"/>
      <c r="C21" s="43"/>
      <c r="D21" s="43"/>
      <c r="E21" s="43"/>
      <c r="F21" s="55"/>
      <c r="G21" s="56" t="s">
        <v>1</v>
      </c>
      <c r="H21" s="57" t="s">
        <v>50</v>
      </c>
      <c r="I21" s="58">
        <v>1</v>
      </c>
      <c r="J21" s="40"/>
      <c r="K21" s="59"/>
      <c r="L21" s="59"/>
      <c r="M21" s="59"/>
      <c r="N21" s="60"/>
      <c r="O21" s="60"/>
      <c r="P21" s="60"/>
      <c r="Q21" s="60"/>
      <c r="R21" s="60"/>
      <c r="S21" s="60"/>
      <c r="T21" s="60"/>
      <c r="U21" s="60"/>
      <c r="V21" s="59"/>
      <c r="W21" s="58">
        <f>SUM(W19)</f>
        <v>1425</v>
      </c>
      <c r="X21" s="61"/>
      <c r="Y21" s="61"/>
      <c r="Z21" s="62"/>
      <c r="AA21" s="62"/>
      <c r="AB21" s="62"/>
      <c r="AC21" s="63"/>
      <c r="AD21" s="41"/>
    </row>
    <row r="22" spans="1:31" s="54" customFormat="1" ht="33.75" customHeight="1" x14ac:dyDescent="0.2">
      <c r="A22" s="143" t="s">
        <v>16</v>
      </c>
      <c r="B22" s="144"/>
      <c r="C22" s="144"/>
      <c r="D22" s="144"/>
      <c r="E22" s="144"/>
      <c r="F22" s="144"/>
      <c r="G22" s="144"/>
      <c r="H22" s="144"/>
      <c r="I22" s="144"/>
      <c r="J22" s="145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4">
        <f>W7+W11+W13+W16+W18+W21</f>
        <v>3365979</v>
      </c>
    </row>
    <row r="23" spans="1:31" ht="64.5" customHeight="1" x14ac:dyDescent="0.2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</row>
    <row r="24" spans="1:31" x14ac:dyDescent="0.2">
      <c r="V24" s="20"/>
    </row>
    <row r="26" spans="1:31" x14ac:dyDescent="0.2">
      <c r="V26" s="20"/>
    </row>
  </sheetData>
  <sheetProtection selectLockedCells="1" selectUnlockedCells="1"/>
  <mergeCells count="29">
    <mergeCell ref="B23:AD23"/>
    <mergeCell ref="K3:V3"/>
    <mergeCell ref="A19:A20"/>
    <mergeCell ref="B19:B20"/>
    <mergeCell ref="C19:C20"/>
    <mergeCell ref="F19:F20"/>
    <mergeCell ref="G19:G20"/>
    <mergeCell ref="H19:H20"/>
    <mergeCell ref="I19:I20"/>
    <mergeCell ref="J19:J20"/>
    <mergeCell ref="A22:J22"/>
    <mergeCell ref="W19:W20"/>
    <mergeCell ref="K15:L15"/>
    <mergeCell ref="M15:N15"/>
    <mergeCell ref="O15:P15"/>
    <mergeCell ref="Q15:R15"/>
    <mergeCell ref="A1:C1"/>
    <mergeCell ref="T14:U14"/>
    <mergeCell ref="R14:S14"/>
    <mergeCell ref="X1:AD1"/>
    <mergeCell ref="X2:AD2"/>
    <mergeCell ref="T1:W1"/>
    <mergeCell ref="K14:M14"/>
    <mergeCell ref="G1:O1"/>
    <mergeCell ref="U15:V15"/>
    <mergeCell ref="P14:Q14"/>
    <mergeCell ref="S15:T15"/>
    <mergeCell ref="P12:Q12"/>
    <mergeCell ref="R12:S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7" fitToHeight="0" orientation="landscape" useFirstPageNumber="1" r:id="rId1"/>
  <headerFooter alignWithMargins="0">
    <oddHeader>&amp;L&amp;"Verdana,Pogrubiony"IZP.272.3.2018&amp;CLista obiektów Zamawiającego&amp;R&amp;"Verdana,Pogrubiony"Załącznik nr 5 do SIWZ
&amp;"Verdana,Kursywa"&amp;8
Załącznik nr 1 do umowy nr .......................</oddHeader>
    <oddFooter>&amp;CStrona &amp;P</oddFooter>
  </headerFooter>
  <rowBreaks count="1" manualBreakCount="1">
    <brk id="1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zamawiającego</vt:lpstr>
      <vt:lpstr>'wykaz obiektów zamawiającego'!Obszar_wydruku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Angelika Błońska</cp:lastModifiedBy>
  <cp:lastPrinted>2019-03-12T08:53:59Z</cp:lastPrinted>
  <dcterms:created xsi:type="dcterms:W3CDTF">2013-10-01T16:40:41Z</dcterms:created>
  <dcterms:modified xsi:type="dcterms:W3CDTF">2019-03-12T09:42:29Z</dcterms:modified>
</cp:coreProperties>
</file>