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Nowy folder\Wróblewo - Bożeń ETAP II\"/>
    </mc:Choice>
  </mc:AlternateContent>
  <bookViews>
    <workbookView xWindow="0" yWindow="0" windowWidth="28800" windowHeight="12435"/>
  </bookViews>
  <sheets>
    <sheet name="Kosztorys ofertowy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10" i="1"/>
  <c r="G7" i="1"/>
  <c r="G5" i="1"/>
  <c r="E21" i="1"/>
  <c r="G21" i="1" s="1"/>
  <c r="E13" i="1"/>
  <c r="E16" i="1" s="1"/>
  <c r="E18" i="1" s="1"/>
  <c r="G18" i="1" s="1"/>
  <c r="E7" i="1"/>
  <c r="B5" i="1"/>
  <c r="B7" i="1" s="1"/>
  <c r="B13" i="1" s="1"/>
  <c r="B16" i="1" s="1"/>
  <c r="B18" i="1" s="1"/>
  <c r="B21" i="1" s="1"/>
  <c r="B25" i="1" s="1"/>
  <c r="E4" i="1"/>
  <c r="G4" i="1" s="1"/>
  <c r="G27" i="1" l="1"/>
  <c r="G13" i="1"/>
  <c r="G16" i="1"/>
  <c r="B10" i="1"/>
</calcChain>
</file>

<file path=xl/sharedStrings.xml><?xml version="1.0" encoding="utf-8"?>
<sst xmlns="http://schemas.openxmlformats.org/spreadsheetml/2006/main" count="46" uniqueCount="42">
  <si>
    <t>l.p</t>
  </si>
  <si>
    <t>Podstawa opracowania 
Kod pozycji CPV
Nr specyfikacji technicz.
SST</t>
  </si>
  <si>
    <t>Opis pozycji przedmiarowej</t>
  </si>
  <si>
    <t>Jed.</t>
  </si>
  <si>
    <t>Obmiar</t>
  </si>
  <si>
    <t>D-01.01.01   ROBOTY  PRZYGOTOWAWCZE   Kod CPV-45100000-8</t>
  </si>
  <si>
    <t xml:space="preserve">Wizja w terenie 
Projekt </t>
  </si>
  <si>
    <t>Roboty pomiarowe przy tyczeniu dróg i kanalizacji w terenie równinnym. Obsługa geodezyjna zadania</t>
  </si>
  <si>
    <t>km</t>
  </si>
  <si>
    <t>Opracowanie operatu powykonawczego wraz z  wykonaniem mapy powykonawczej dla zadania.</t>
  </si>
  <si>
    <t>rycz</t>
  </si>
  <si>
    <t>D-01.01.01  ROBOTY  PRZYGOTOWAWCZE  - ROBOTY ROZBIORKOWE NAWIERZCHNI  I  ELEMNTÓW  SIECI Kod CPV-45100000-8</t>
  </si>
  <si>
    <t xml:space="preserve">Wykonanie pobocza gruntowego o gr. 10 cm i szerokości średniej 60 cm </t>
  </si>
  <si>
    <r>
      <t>m</t>
    </r>
    <r>
      <rPr>
        <vertAlign val="superscript"/>
        <sz val="14"/>
        <rFont val="Arial"/>
        <family val="2"/>
        <charset val="238"/>
      </rPr>
      <t>2</t>
    </r>
  </si>
  <si>
    <r>
      <t>F=2189,25 m</t>
    </r>
    <r>
      <rPr>
        <u/>
        <vertAlign val="superscript"/>
        <sz val="12"/>
        <rFont val="Arial"/>
        <family val="2"/>
        <charset val="238"/>
      </rPr>
      <t>2</t>
    </r>
  </si>
  <si>
    <t>D-01.01.01  ODWODNIENIE KORPUSU DROGOWEGO Kod CPV -45233000-9</t>
  </si>
  <si>
    <r>
      <t xml:space="preserve">Przebudowa istniejącego przepustu </t>
    </r>
    <r>
      <rPr>
        <sz val="16"/>
        <rFont val="Calibri"/>
        <family val="2"/>
        <charset val="238"/>
      </rPr>
      <t xml:space="preserve">ø </t>
    </r>
    <r>
      <rPr>
        <sz val="12"/>
        <rFont val="Arial"/>
        <family val="2"/>
        <charset val="238"/>
      </rPr>
      <t>400</t>
    </r>
    <r>
      <rPr>
        <i/>
        <sz val="12"/>
        <rFont val="Arial"/>
        <family val="2"/>
        <charset val="238"/>
      </rPr>
      <t xml:space="preserve"> mm pod jezdnią drogi powiatowej. Należy dokonać wymiany zniszczonych, uszkodzonych kręgów o łącznej długości 8,00 m. W cenie jednostkowej należy ująć koszty utylizacji. Cena jednoskowa obejmuje zabezpieczenie szalunkiem wykopu, roboty ziemne, ułożenie i zakup kregu, zakup i ułożenie ścianek czołowych, zasypki i obsypki kręgu, badania laboratoryjne zagęszczenia gruntu, oraz regulację wysokościową.</t>
    </r>
  </si>
  <si>
    <t>m</t>
  </si>
  <si>
    <t>L=8 m</t>
  </si>
  <si>
    <t>D-04.01.01  PODBUDOWY Kod CPV-45233000-9</t>
  </si>
  <si>
    <t>Korytowanie wraz profilowaniem pod jezdnię w miejscu wymiany na gł. 25-28 cm z wywiezieniem materiału po korytowaniu na odległość do 15 km</t>
  </si>
  <si>
    <r>
      <t>F=7569,00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- </t>
    </r>
    <r>
      <rPr>
        <b/>
        <sz val="12"/>
        <rFont val="Arial"/>
        <family val="2"/>
        <charset val="238"/>
      </rPr>
      <t xml:space="preserve">powierzchnia jezdni
</t>
    </r>
    <r>
      <rPr>
        <sz val="12"/>
        <rFont val="Arial"/>
        <family val="2"/>
        <charset val="238"/>
      </rPr>
      <t>F=134,50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- </t>
    </r>
    <r>
      <rPr>
        <b/>
        <sz val="12"/>
        <rFont val="Arial"/>
        <family val="2"/>
        <charset val="238"/>
      </rPr>
      <t>zjazdy na drogi zewnętrzne</t>
    </r>
  </si>
  <si>
    <t>D-04.02.01  PODBUDOWY Kod CPV-45233000-9</t>
  </si>
  <si>
    <r>
      <t xml:space="preserve">Wykonanie warstwy odsączającej, warstwa odsączająca - kruszywo Gf8 o gr. 10 cm - </t>
    </r>
    <r>
      <rPr>
        <b/>
        <i/>
        <sz val="12"/>
        <rFont val="Arial"/>
        <family val="2"/>
        <charset val="238"/>
      </rPr>
      <t>pod jezdnie i drogi</t>
    </r>
  </si>
  <si>
    <r>
      <t>jezdnia:
F=7569,00 m</t>
    </r>
    <r>
      <rPr>
        <vertAlign val="superscript"/>
        <sz val="12"/>
        <rFont val="Arial"/>
        <family val="2"/>
        <charset val="238"/>
      </rPr>
      <t xml:space="preserve">2
</t>
    </r>
    <r>
      <rPr>
        <sz val="12"/>
        <rFont val="Arial"/>
        <family val="2"/>
        <charset val="238"/>
      </rPr>
      <t>drogi
F=134,50 m</t>
    </r>
    <r>
      <rPr>
        <vertAlign val="superscript"/>
        <sz val="12"/>
        <rFont val="Arial"/>
        <family val="2"/>
        <charset val="238"/>
      </rPr>
      <t>2</t>
    </r>
  </si>
  <si>
    <t>Wykonanie podbudowy tłuczniowej z kruszywa stabilizowanego mechanicznie frakcji 0/63 i gr. 20cm</t>
  </si>
  <si>
    <t>F=(1839,00-50,00)*4,2+46*1,20=7569,00 m2 - powierzchnia jezdni
F=134,50 m2 - zjazdy na drogi zewnętrzne</t>
  </si>
  <si>
    <t>D-05.03.05 NAWIERZCHNIE  Kod CPV-45233000-9</t>
  </si>
  <si>
    <r>
      <t>Ułożenie warstwy ścieralnej z asfaltobetonu AC 16 S  wraz ze skropeniem w ilości do 0,8 kg/m</t>
    </r>
    <r>
      <rPr>
        <i/>
        <vertAlign val="superscript"/>
        <sz val="12"/>
        <rFont val="Arial"/>
        <family val="2"/>
        <charset val="238"/>
      </rPr>
      <t>2</t>
    </r>
    <r>
      <rPr>
        <i/>
        <sz val="12"/>
        <rFont val="Arial"/>
        <family val="2"/>
        <charset val="238"/>
      </rPr>
      <t>- o gr. 5 cm</t>
    </r>
  </si>
  <si>
    <r>
      <t>m</t>
    </r>
    <r>
      <rPr>
        <vertAlign val="superscript"/>
        <sz val="14"/>
        <color indexed="8"/>
        <rFont val="Arial"/>
        <family val="2"/>
        <charset val="238"/>
      </rPr>
      <t>2</t>
    </r>
  </si>
  <si>
    <r>
      <t>F=4,00*1839,00=7356,00 m</t>
    </r>
    <r>
      <rPr>
        <vertAlign val="superscript"/>
        <sz val="12"/>
        <rFont val="Arial"/>
        <family val="2"/>
        <charset val="238"/>
      </rPr>
      <t>2</t>
    </r>
  </si>
  <si>
    <r>
      <t>Skropienie i oczyszczenie nawierzchni F=7356,00  m</t>
    </r>
    <r>
      <rPr>
        <vertAlign val="superscript"/>
        <sz val="12"/>
        <color indexed="8"/>
        <rFont val="Arial"/>
        <family val="2"/>
        <charset val="238"/>
      </rPr>
      <t>2</t>
    </r>
    <r>
      <rPr>
        <sz val="12"/>
        <color indexed="8"/>
        <rFont val="Arial"/>
        <family val="2"/>
        <charset val="238"/>
      </rPr>
      <t xml:space="preserve">  </t>
    </r>
  </si>
  <si>
    <t>D-05.03.05 OZNAKOWANIE DRÓG I URZĄDZENIA BEZPIECZENSTWA RUCU Kod CPV-45233280-5</t>
  </si>
  <si>
    <t>Bariery typu drogowego typu Sp.</t>
  </si>
  <si>
    <t>l=4*12=48,00 m</t>
  </si>
  <si>
    <t>Cena jednostkowa</t>
  </si>
  <si>
    <t>Wartość</t>
  </si>
  <si>
    <t>WARTOŚĆ ŁĄCZNIE NETTO</t>
  </si>
  <si>
    <t>VAT</t>
  </si>
  <si>
    <t>WARTOŚĆ ŁĄCZNIE BRUTTO</t>
  </si>
  <si>
    <t>KOSZTORYS OFERTOWY OPRACOWANY NA PODSTAWIE  PRZEDMIARU  ROBÓT 
PRZEBUDOWA  DROGI  POWIATOWEJ  nr 1279D  Bożeń - Wróblewo ETAP II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</si>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</sst>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z_ł_-;\-* #,##0.00\ _z_ł_-;_-* \-??\ _z_ł_-;_-@_-"/>
    <numFmt numFmtId="165" formatCode="#,##0.0000_ ;\-#,##0.0000\ "/>
    <numFmt numFmtId="167" formatCode="#,##0.00\ &quot;zł&quot;"/>
  </numFmts>
  <fonts count="2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6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i/>
      <sz val="14"/>
      <name val="Arial"/>
      <family val="2"/>
      <charset val="238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 Narrow"/>
      <family val="2"/>
      <charset val="238"/>
    </font>
    <font>
      <vertAlign val="superscript"/>
      <sz val="14"/>
      <name val="Arial"/>
      <family val="2"/>
      <charset val="238"/>
    </font>
    <font>
      <u/>
      <sz val="12"/>
      <name val="Arial"/>
      <family val="2"/>
      <charset val="238"/>
    </font>
    <font>
      <u/>
      <vertAlign val="superscript"/>
      <sz val="12"/>
      <name val="Arial"/>
      <family val="2"/>
      <charset val="238"/>
    </font>
    <font>
      <sz val="16"/>
      <name val="Calibri"/>
      <family val="2"/>
      <charset val="238"/>
    </font>
    <font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i/>
      <vertAlign val="superscript"/>
      <sz val="12"/>
      <name val="Arial"/>
      <family val="2"/>
      <charset val="238"/>
    </font>
    <font>
      <sz val="14"/>
      <color indexed="8"/>
      <name val="Arial"/>
      <family val="2"/>
      <charset val="238"/>
    </font>
    <font>
      <vertAlign val="superscript"/>
      <sz val="14"/>
      <color indexed="8"/>
      <name val="Arial"/>
      <family val="2"/>
      <charset val="238"/>
    </font>
    <font>
      <b/>
      <i/>
      <sz val="12"/>
      <color indexed="8"/>
      <name val="Arial Narrow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vertAlign val="superscript"/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2"/>
      <color indexed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7">
    <xf numFmtId="0" fontId="0" fillId="0" borderId="0" xfId="0"/>
    <xf numFmtId="0" fontId="0" fillId="0" borderId="0" xfId="0" applyFont="1" applyFill="1" applyAlignment="1">
      <alignment wrapText="1"/>
    </xf>
    <xf numFmtId="0" fontId="21" fillId="0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164" fontId="25" fillId="0" borderId="0" xfId="1" applyFont="1" applyFill="1" applyBorder="1" applyAlignment="1" applyProtection="1">
      <alignment horizontal="center" wrapText="1"/>
    </xf>
    <xf numFmtId="0" fontId="24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165" fontId="9" fillId="0" borderId="2" xfId="1" applyNumberFormat="1" applyFont="1" applyFill="1" applyBorder="1" applyAlignment="1" applyProtection="1">
      <alignment horizontal="right" vertical="center" wrapText="1"/>
    </xf>
    <xf numFmtId="164" fontId="9" fillId="0" borderId="2" xfId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9" fillId="0" borderId="2" xfId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64" fontId="20" fillId="0" borderId="2" xfId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20" fillId="0" borderId="2" xfId="1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4" fontId="5" fillId="0" borderId="5" xfId="1" applyFont="1" applyFill="1" applyBorder="1" applyAlignment="1" applyProtection="1">
      <alignment horizontal="center" vertical="center" wrapText="1"/>
    </xf>
    <xf numFmtId="164" fontId="5" fillId="0" borderId="6" xfId="1" applyFont="1" applyFill="1" applyBorder="1" applyAlignment="1" applyProtection="1">
      <alignment horizontal="center" vertical="center" wrapText="1"/>
    </xf>
    <xf numFmtId="164" fontId="5" fillId="0" borderId="7" xfId="1" applyFont="1" applyFill="1" applyBorder="1" applyAlignment="1" applyProtection="1">
      <alignment horizontal="center" vertical="center" wrapText="1"/>
    </xf>
    <xf numFmtId="0" fontId="24" fillId="0" borderId="2" xfId="0" applyFont="1" applyBorder="1" applyAlignment="1">
      <alignment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79D%20Bo&#380;e&#324;%20-%20Wr&#243;blewo%20-%20Kosztorys%20ETAP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 ELEMENTÓW "/>
      <sheetName val="tytułowa"/>
      <sheetName val="KOSZT_1"/>
      <sheetName val="przedmiar"/>
    </sheetNames>
    <sheetDataSet>
      <sheetData sheetId="0"/>
      <sheetData sheetId="1"/>
      <sheetData sheetId="2">
        <row r="8">
          <cell r="E8">
            <v>1103.4000000000001</v>
          </cell>
        </row>
        <row r="16">
          <cell r="E16">
            <v>3871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workbookViewId="0">
      <selection activeCell="J4" sqref="J4"/>
    </sheetView>
  </sheetViews>
  <sheetFormatPr defaultColWidth="7.5703125" defaultRowHeight="15.75" x14ac:dyDescent="0.25"/>
  <cols>
    <col min="1" max="1" width="6.5703125" style="3" customWidth="1"/>
    <col min="2" max="2" width="24.140625" style="4" customWidth="1"/>
    <col min="3" max="3" width="113.42578125" style="3" customWidth="1"/>
    <col min="4" max="4" width="9" style="4" customWidth="1"/>
    <col min="5" max="5" width="13.140625" style="5" customWidth="1"/>
    <col min="6" max="6" width="17.28515625" style="3" customWidth="1"/>
    <col min="7" max="7" width="11.140625" style="3" customWidth="1"/>
    <col min="8" max="10" width="7.5703125" style="3" customWidth="1"/>
    <col min="11" max="11" width="21.42578125" style="3" customWidth="1"/>
    <col min="12" max="16384" width="7.5703125" style="3"/>
  </cols>
  <sheetData>
    <row r="1" spans="1:10" s="1" customFormat="1" ht="54" customHeight="1" x14ac:dyDescent="0.2">
      <c r="A1" s="7" t="s">
        <v>40</v>
      </c>
      <c r="B1" s="8"/>
      <c r="C1" s="8"/>
      <c r="D1" s="8"/>
      <c r="E1" s="8"/>
      <c r="F1" s="8"/>
      <c r="G1" s="8"/>
    </row>
    <row r="2" spans="1:10" s="1" customFormat="1" ht="69" customHeight="1" x14ac:dyDescent="0.2">
      <c r="A2" s="9" t="s">
        <v>0</v>
      </c>
      <c r="B2" s="29" t="s">
        <v>1</v>
      </c>
      <c r="C2" s="30" t="s">
        <v>2</v>
      </c>
      <c r="D2" s="30" t="s">
        <v>3</v>
      </c>
      <c r="E2" s="31" t="s">
        <v>4</v>
      </c>
      <c r="F2" s="31" t="s">
        <v>35</v>
      </c>
      <c r="G2" s="31" t="s">
        <v>36</v>
      </c>
    </row>
    <row r="3" spans="1:10" s="1" customFormat="1" ht="18.75" customHeight="1" x14ac:dyDescent="0.2">
      <c r="A3" s="10" t="s">
        <v>5</v>
      </c>
      <c r="B3" s="10"/>
      <c r="C3" s="10"/>
      <c r="D3" s="10"/>
      <c r="E3" s="10"/>
      <c r="F3" s="10"/>
      <c r="G3" s="10"/>
    </row>
    <row r="4" spans="1:10" s="1" customFormat="1" ht="100.9" customHeight="1" x14ac:dyDescent="0.2">
      <c r="A4" s="11">
        <v>1</v>
      </c>
      <c r="B4" s="12" t="s">
        <v>6</v>
      </c>
      <c r="C4" s="13" t="s">
        <v>7</v>
      </c>
      <c r="D4" s="14" t="s">
        <v>8</v>
      </c>
      <c r="E4" s="15">
        <f>1.839/2</f>
        <v>0.91949999999999998</v>
      </c>
      <c r="F4" s="15"/>
      <c r="G4" s="32">
        <f>E4*F4</f>
        <v>0</v>
      </c>
      <c r="J4" s="1" t="s">
        <v>41</v>
      </c>
    </row>
    <row r="5" spans="1:10" s="1" customFormat="1" ht="44.45" customHeight="1" x14ac:dyDescent="0.2">
      <c r="A5" s="11">
        <v>2</v>
      </c>
      <c r="B5" s="12" t="str">
        <f>B4</f>
        <v xml:space="preserve">Wizja w terenie 
Projekt </v>
      </c>
      <c r="C5" s="13" t="s">
        <v>9</v>
      </c>
      <c r="D5" s="14" t="s">
        <v>10</v>
      </c>
      <c r="E5" s="16">
        <v>1</v>
      </c>
      <c r="F5" s="16"/>
      <c r="G5" s="32">
        <f>E5*F5</f>
        <v>0</v>
      </c>
    </row>
    <row r="6" spans="1:10" s="1" customFormat="1" ht="18.75" customHeight="1" x14ac:dyDescent="0.2">
      <c r="A6" s="10" t="s">
        <v>11</v>
      </c>
      <c r="B6" s="10"/>
      <c r="C6" s="10"/>
      <c r="D6" s="10"/>
      <c r="E6" s="10"/>
      <c r="F6" s="10"/>
      <c r="G6" s="10"/>
    </row>
    <row r="7" spans="1:10" s="1" customFormat="1" ht="54.6" customHeight="1" x14ac:dyDescent="0.2">
      <c r="A7" s="17">
        <v>3</v>
      </c>
      <c r="B7" s="18" t="str">
        <f>B5</f>
        <v xml:space="preserve">Wizja w terenie 
Projekt </v>
      </c>
      <c r="C7" s="13" t="s">
        <v>12</v>
      </c>
      <c r="D7" s="19" t="s">
        <v>13</v>
      </c>
      <c r="E7" s="20">
        <f>[1]KOSZT_1!E8</f>
        <v>1103.4000000000001</v>
      </c>
      <c r="F7" s="20"/>
      <c r="G7" s="27">
        <f>E7*F7</f>
        <v>0</v>
      </c>
    </row>
    <row r="8" spans="1:10" s="1" customFormat="1" ht="40.9" customHeight="1" x14ac:dyDescent="0.2">
      <c r="A8" s="17"/>
      <c r="B8" s="18"/>
      <c r="C8" s="21" t="s">
        <v>14</v>
      </c>
      <c r="D8" s="19"/>
      <c r="E8" s="20"/>
      <c r="F8" s="20"/>
      <c r="G8" s="27"/>
    </row>
    <row r="9" spans="1:10" s="1" customFormat="1" ht="18.75" customHeight="1" x14ac:dyDescent="0.2">
      <c r="A9" s="10" t="s">
        <v>15</v>
      </c>
      <c r="B9" s="10"/>
      <c r="C9" s="10"/>
      <c r="D9" s="10"/>
      <c r="E9" s="10"/>
      <c r="F9" s="10"/>
      <c r="G9" s="10"/>
    </row>
    <row r="10" spans="1:10" s="1" customFormat="1" ht="92.25" customHeight="1" x14ac:dyDescent="0.2">
      <c r="A10" s="17">
        <v>4</v>
      </c>
      <c r="B10" s="18" t="str">
        <f>B7</f>
        <v xml:space="preserve">Wizja w terenie 
Projekt </v>
      </c>
      <c r="C10" s="13" t="s">
        <v>16</v>
      </c>
      <c r="D10" s="19" t="s">
        <v>17</v>
      </c>
      <c r="E10" s="20">
        <v>8</v>
      </c>
      <c r="F10" s="20"/>
      <c r="G10" s="27">
        <f>E10*F10</f>
        <v>0</v>
      </c>
    </row>
    <row r="11" spans="1:10" s="1" customFormat="1" ht="40.9" customHeight="1" x14ac:dyDescent="0.2">
      <c r="A11" s="17"/>
      <c r="B11" s="18"/>
      <c r="C11" s="21" t="s">
        <v>18</v>
      </c>
      <c r="D11" s="19"/>
      <c r="E11" s="20"/>
      <c r="F11" s="20"/>
      <c r="G11" s="27"/>
    </row>
    <row r="12" spans="1:10" s="1" customFormat="1" ht="18.75" customHeight="1" x14ac:dyDescent="0.2">
      <c r="A12" s="10" t="s">
        <v>19</v>
      </c>
      <c r="B12" s="10"/>
      <c r="C12" s="10"/>
      <c r="D12" s="10"/>
      <c r="E12" s="10"/>
      <c r="F12" s="10"/>
      <c r="G12" s="10"/>
    </row>
    <row r="13" spans="1:10" s="1" customFormat="1" ht="54" customHeight="1" x14ac:dyDescent="0.2">
      <c r="A13" s="17">
        <v>5</v>
      </c>
      <c r="B13" s="18" t="str">
        <f>B7</f>
        <v xml:space="preserve">Wizja w terenie 
Projekt </v>
      </c>
      <c r="C13" s="13" t="s">
        <v>20</v>
      </c>
      <c r="D13" s="19" t="s">
        <v>13</v>
      </c>
      <c r="E13" s="20">
        <f>[1]KOSZT_1!E16</f>
        <v>3871</v>
      </c>
      <c r="F13" s="20"/>
      <c r="G13" s="27">
        <f>E13*F13</f>
        <v>0</v>
      </c>
    </row>
    <row r="14" spans="1:10" s="1" customFormat="1" ht="63.6" customHeight="1" x14ac:dyDescent="0.2">
      <c r="A14" s="17"/>
      <c r="B14" s="18"/>
      <c r="C14" s="22" t="s">
        <v>21</v>
      </c>
      <c r="D14" s="19"/>
      <c r="E14" s="20"/>
      <c r="F14" s="20"/>
      <c r="G14" s="27"/>
    </row>
    <row r="15" spans="1:10" s="1" customFormat="1" ht="18.75" customHeight="1" x14ac:dyDescent="0.2">
      <c r="A15" s="10" t="s">
        <v>22</v>
      </c>
      <c r="B15" s="10"/>
      <c r="C15" s="10"/>
      <c r="D15" s="10"/>
      <c r="E15" s="10"/>
      <c r="F15" s="10"/>
      <c r="G15" s="10"/>
    </row>
    <row r="16" spans="1:10" s="1" customFormat="1" ht="55.9" customHeight="1" x14ac:dyDescent="0.2">
      <c r="A16" s="17">
        <v>6</v>
      </c>
      <c r="B16" s="18" t="str">
        <f>B13</f>
        <v xml:space="preserve">Wizja w terenie 
Projekt </v>
      </c>
      <c r="C16" s="13" t="s">
        <v>23</v>
      </c>
      <c r="D16" s="19" t="s">
        <v>13</v>
      </c>
      <c r="E16" s="20">
        <f>E13</f>
        <v>3871</v>
      </c>
      <c r="F16" s="20"/>
      <c r="G16" s="27">
        <f>E16*F16</f>
        <v>0</v>
      </c>
    </row>
    <row r="17" spans="1:11" s="1" customFormat="1" ht="71.45" customHeight="1" x14ac:dyDescent="0.2">
      <c r="A17" s="17"/>
      <c r="B17" s="18"/>
      <c r="C17" s="22" t="s">
        <v>24</v>
      </c>
      <c r="D17" s="19"/>
      <c r="E17" s="20"/>
      <c r="F17" s="20"/>
      <c r="G17" s="27"/>
    </row>
    <row r="18" spans="1:11" s="1" customFormat="1" ht="67.150000000000006" customHeight="1" x14ac:dyDescent="0.2">
      <c r="A18" s="17">
        <v>7</v>
      </c>
      <c r="B18" s="18" t="str">
        <f>B16</f>
        <v xml:space="preserve">Wizja w terenie 
Projekt </v>
      </c>
      <c r="C18" s="13" t="s">
        <v>25</v>
      </c>
      <c r="D18" s="19" t="s">
        <v>13</v>
      </c>
      <c r="E18" s="20">
        <f>E16</f>
        <v>3871</v>
      </c>
      <c r="F18" s="20"/>
      <c r="G18" s="27">
        <f>E18*F18</f>
        <v>0</v>
      </c>
    </row>
    <row r="19" spans="1:11" s="1" customFormat="1" ht="39.75" customHeight="1" x14ac:dyDescent="0.2">
      <c r="A19" s="17"/>
      <c r="B19" s="18"/>
      <c r="C19" s="22" t="s">
        <v>26</v>
      </c>
      <c r="D19" s="19"/>
      <c r="E19" s="20"/>
      <c r="F19" s="20"/>
      <c r="G19" s="27"/>
    </row>
    <row r="20" spans="1:11" s="1" customFormat="1" ht="18.75" customHeight="1" x14ac:dyDescent="0.2">
      <c r="A20" s="10" t="s">
        <v>27</v>
      </c>
      <c r="B20" s="10"/>
      <c r="C20" s="10"/>
      <c r="D20" s="10"/>
      <c r="E20" s="10"/>
      <c r="F20" s="10"/>
      <c r="G20" s="10"/>
    </row>
    <row r="21" spans="1:11" s="2" customFormat="1" ht="26.25" customHeight="1" x14ac:dyDescent="0.2">
      <c r="A21" s="17">
        <v>8</v>
      </c>
      <c r="B21" s="23" t="str">
        <f>B18</f>
        <v xml:space="preserve">Wizja w terenie 
Projekt </v>
      </c>
      <c r="C21" s="13" t="s">
        <v>28</v>
      </c>
      <c r="D21" s="24" t="s">
        <v>29</v>
      </c>
      <c r="E21" s="25">
        <f>7356/2</f>
        <v>3678</v>
      </c>
      <c r="F21" s="25"/>
      <c r="G21" s="28">
        <f>E21*F21</f>
        <v>0</v>
      </c>
    </row>
    <row r="22" spans="1:11" s="2" customFormat="1" ht="19.149999999999999" customHeight="1" x14ac:dyDescent="0.2">
      <c r="A22" s="17"/>
      <c r="B22" s="23"/>
      <c r="C22" s="22" t="s">
        <v>30</v>
      </c>
      <c r="D22" s="24"/>
      <c r="E22" s="25"/>
      <c r="F22" s="25"/>
      <c r="G22" s="28"/>
    </row>
    <row r="23" spans="1:11" s="2" customFormat="1" ht="22.9" customHeight="1" x14ac:dyDescent="0.2">
      <c r="A23" s="17"/>
      <c r="B23" s="23"/>
      <c r="C23" s="26" t="s">
        <v>31</v>
      </c>
      <c r="D23" s="24"/>
      <c r="E23" s="25"/>
      <c r="F23" s="25"/>
      <c r="G23" s="28"/>
    </row>
    <row r="24" spans="1:11" s="1" customFormat="1" ht="18.75" customHeight="1" x14ac:dyDescent="0.2">
      <c r="A24" s="10" t="s">
        <v>32</v>
      </c>
      <c r="B24" s="10"/>
      <c r="C24" s="10"/>
      <c r="D24" s="10"/>
      <c r="E24" s="10"/>
      <c r="F24" s="10"/>
      <c r="G24" s="10"/>
    </row>
    <row r="25" spans="1:11" s="1" customFormat="1" ht="60" customHeight="1" x14ac:dyDescent="0.2">
      <c r="A25" s="17">
        <v>9</v>
      </c>
      <c r="B25" s="18" t="str">
        <f>B21</f>
        <v xml:space="preserve">Wizja w terenie 
Projekt </v>
      </c>
      <c r="C25" s="13" t="s">
        <v>33</v>
      </c>
      <c r="D25" s="19" t="s">
        <v>17</v>
      </c>
      <c r="E25" s="20">
        <v>24</v>
      </c>
      <c r="F25" s="20"/>
      <c r="G25" s="27">
        <f>E25*F25</f>
        <v>0</v>
      </c>
    </row>
    <row r="26" spans="1:11" s="1" customFormat="1" ht="22.15" customHeight="1" x14ac:dyDescent="0.2">
      <c r="A26" s="17"/>
      <c r="B26" s="18"/>
      <c r="C26" s="22" t="s">
        <v>34</v>
      </c>
      <c r="D26" s="19"/>
      <c r="E26" s="20"/>
      <c r="F26" s="20"/>
      <c r="G26" s="27"/>
    </row>
    <row r="27" spans="1:11" ht="15.75" customHeight="1" x14ac:dyDescent="0.2">
      <c r="D27" s="33" t="s">
        <v>37</v>
      </c>
      <c r="E27" s="34"/>
      <c r="F27" s="35"/>
      <c r="G27" s="31">
        <f>SUM(G4,G5,G7,G10,G13,G16,G18,G21,G25)</f>
        <v>0</v>
      </c>
      <c r="H27" s="6"/>
      <c r="I27" s="6"/>
      <c r="J27" s="6"/>
      <c r="K27" s="6"/>
    </row>
    <row r="28" spans="1:11" ht="15" x14ac:dyDescent="0.2">
      <c r="D28" s="33" t="s">
        <v>38</v>
      </c>
      <c r="E28" s="34"/>
      <c r="F28" s="35"/>
      <c r="G28" s="36"/>
    </row>
    <row r="29" spans="1:11" ht="15.75" customHeight="1" x14ac:dyDescent="0.2">
      <c r="D29" s="33" t="s">
        <v>39</v>
      </c>
      <c r="E29" s="34"/>
      <c r="F29" s="35"/>
      <c r="G29" s="31"/>
      <c r="H29" s="6"/>
      <c r="I29" s="6"/>
      <c r="J29" s="6"/>
      <c r="K29" s="6"/>
    </row>
  </sheetData>
  <sheetProtection selectLockedCells="1" selectUnlockedCells="1"/>
  <mergeCells count="53">
    <mergeCell ref="D28:F28"/>
    <mergeCell ref="D29:F29"/>
    <mergeCell ref="G18:G19"/>
    <mergeCell ref="F21:F23"/>
    <mergeCell ref="G21:G23"/>
    <mergeCell ref="F25:F26"/>
    <mergeCell ref="G25:G26"/>
    <mergeCell ref="D27:F27"/>
    <mergeCell ref="A24:G24"/>
    <mergeCell ref="F7:F8"/>
    <mergeCell ref="G7:G8"/>
    <mergeCell ref="F10:F11"/>
    <mergeCell ref="G10:G11"/>
    <mergeCell ref="F13:F14"/>
    <mergeCell ref="G13:G14"/>
    <mergeCell ref="F16:F17"/>
    <mergeCell ref="G16:G17"/>
    <mergeCell ref="F18:F19"/>
    <mergeCell ref="A25:A26"/>
    <mergeCell ref="B25:B26"/>
    <mergeCell ref="D25:D26"/>
    <mergeCell ref="E25:E26"/>
    <mergeCell ref="A1:G1"/>
    <mergeCell ref="A3:G3"/>
    <mergeCell ref="A6:G6"/>
    <mergeCell ref="A9:G9"/>
    <mergeCell ref="A12:G12"/>
    <mergeCell ref="A18:A19"/>
    <mergeCell ref="B18:B19"/>
    <mergeCell ref="D18:D19"/>
    <mergeCell ref="E18:E19"/>
    <mergeCell ref="A21:A23"/>
    <mergeCell ref="B21:B23"/>
    <mergeCell ref="D21:D23"/>
    <mergeCell ref="E21:E23"/>
    <mergeCell ref="A20:G20"/>
    <mergeCell ref="A13:A14"/>
    <mergeCell ref="B13:B14"/>
    <mergeCell ref="D13:D14"/>
    <mergeCell ref="E13:E14"/>
    <mergeCell ref="A16:A17"/>
    <mergeCell ref="B16:B17"/>
    <mergeCell ref="D16:D17"/>
    <mergeCell ref="E16:E17"/>
    <mergeCell ref="A15:G15"/>
    <mergeCell ref="A10:A11"/>
    <mergeCell ref="B10:B11"/>
    <mergeCell ref="D10:D11"/>
    <mergeCell ref="E10:E11"/>
    <mergeCell ref="A7:A8"/>
    <mergeCell ref="B7:B8"/>
    <mergeCell ref="D7:D8"/>
    <mergeCell ref="E7:E8"/>
  </mergeCells>
  <pageMargins left="0.7" right="0.7" top="0.75" bottom="0.75" header="0.51180555555555551" footer="0.51180555555555551"/>
  <pageSetup scale="55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2017-06-26T12:27:10Z</dcterms:created>
  <dcterms:modified xsi:type="dcterms:W3CDTF">2017-06-26T13:17:44Z</dcterms:modified>
</cp:coreProperties>
</file>